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/Users/fetisavran/Downloads/"/>
    </mc:Choice>
  </mc:AlternateContent>
  <xr:revisionPtr revIDLastSave="0" documentId="8_{DA9965AB-1362-C94E-B0B2-91097E8C1417}" xr6:coauthVersionLast="47" xr6:coauthVersionMax="47" xr10:uidLastSave="{00000000-0000-0000-0000-000000000000}"/>
  <bookViews>
    <workbookView xWindow="0" yWindow="740" windowWidth="34560" windowHeight="21600" xr2:uid="{00000000-000D-0000-FFFF-FFFF00000000}"/>
  </bookViews>
  <sheets>
    <sheet name="Parametreler" sheetId="1" r:id="rId1"/>
    <sheet name="Senaryo_10" sheetId="2" r:id="rId2"/>
    <sheet name="Senaryo_15" sheetId="3" r:id="rId3"/>
    <sheet name="Senaryo_20" sheetId="4" r:id="rId4"/>
    <sheet name="Senaryo_30" sheetId="5" r:id="rId5"/>
    <sheet name="Yillik_Ozet_10" sheetId="6" r:id="rId6"/>
    <sheet name="Yillik_Ozet_15" sheetId="7" r:id="rId7"/>
    <sheet name="Yillik_Ozet_20" sheetId="8" r:id="rId8"/>
    <sheet name="Yillik_Ozet_30" sheetId="9" r:id="rId9"/>
    <sheet name="Kiyas_Grafik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1" i="5" l="1"/>
  <c r="C121" i="5" s="1"/>
  <c r="B120" i="5"/>
  <c r="D120" i="5" s="1"/>
  <c r="B119" i="5"/>
  <c r="D119" i="5" s="1"/>
  <c r="B118" i="5"/>
  <c r="C118" i="5" s="1"/>
  <c r="B117" i="5"/>
  <c r="D117" i="5" s="1"/>
  <c r="B116" i="5"/>
  <c r="B115" i="5"/>
  <c r="C115" i="5" s="1"/>
  <c r="B114" i="5"/>
  <c r="C114" i="5" s="1"/>
  <c r="B113" i="5"/>
  <c r="D113" i="5" s="1"/>
  <c r="B112" i="5"/>
  <c r="D112" i="5" s="1"/>
  <c r="B111" i="5"/>
  <c r="D111" i="5" s="1"/>
  <c r="B110" i="5"/>
  <c r="D110" i="5" s="1"/>
  <c r="B109" i="5"/>
  <c r="B108" i="5"/>
  <c r="B107" i="5"/>
  <c r="B106" i="5"/>
  <c r="D106" i="5" s="1"/>
  <c r="B105" i="5"/>
  <c r="B104" i="5"/>
  <c r="D104" i="5" s="1"/>
  <c r="B103" i="5"/>
  <c r="C103" i="5" s="1"/>
  <c r="B102" i="5"/>
  <c r="B101" i="5"/>
  <c r="D101" i="5" s="1"/>
  <c r="B100" i="5"/>
  <c r="B99" i="5"/>
  <c r="D99" i="5" s="1"/>
  <c r="B98" i="5"/>
  <c r="B97" i="5"/>
  <c r="B96" i="5"/>
  <c r="C96" i="5" s="1"/>
  <c r="B95" i="5"/>
  <c r="B94" i="5"/>
  <c r="C94" i="5" s="1"/>
  <c r="B93" i="5"/>
  <c r="B92" i="5"/>
  <c r="D92" i="5" s="1"/>
  <c r="B91" i="5"/>
  <c r="C91" i="5" s="1"/>
  <c r="B90" i="5"/>
  <c r="B89" i="5"/>
  <c r="B88" i="5"/>
  <c r="D88" i="5" s="1"/>
  <c r="B87" i="5"/>
  <c r="C87" i="5" s="1"/>
  <c r="B86" i="5"/>
  <c r="D86" i="5" s="1"/>
  <c r="B85" i="5"/>
  <c r="D85" i="5" s="1"/>
  <c r="B84" i="5"/>
  <c r="D84" i="5" s="1"/>
  <c r="B83" i="5"/>
  <c r="D83" i="5" s="1"/>
  <c r="B82" i="5"/>
  <c r="C82" i="5" s="1"/>
  <c r="B81" i="5"/>
  <c r="D81" i="5" s="1"/>
  <c r="B80" i="5"/>
  <c r="B79" i="5"/>
  <c r="B78" i="5"/>
  <c r="B77" i="5"/>
  <c r="D77" i="5" s="1"/>
  <c r="B76" i="5"/>
  <c r="D76" i="5" s="1"/>
  <c r="B75" i="5"/>
  <c r="C75" i="5" s="1"/>
  <c r="B74" i="5"/>
  <c r="D74" i="5" s="1"/>
  <c r="B73" i="5"/>
  <c r="D73" i="5" s="1"/>
  <c r="B72" i="5"/>
  <c r="D72" i="5" s="1"/>
  <c r="B71" i="5"/>
  <c r="B70" i="5"/>
  <c r="B69" i="5"/>
  <c r="C69" i="5" s="1"/>
  <c r="B68" i="5"/>
  <c r="D68" i="5" s="1"/>
  <c r="B67" i="5"/>
  <c r="C67" i="5" s="1"/>
  <c r="B66" i="5"/>
  <c r="C66" i="5" s="1"/>
  <c r="B65" i="5"/>
  <c r="D65" i="5" s="1"/>
  <c r="B64" i="5"/>
  <c r="C64" i="5" s="1"/>
  <c r="B63" i="5"/>
  <c r="B62" i="5"/>
  <c r="B61" i="5"/>
  <c r="B6" i="9" s="1"/>
  <c r="B60" i="5"/>
  <c r="B59" i="5"/>
  <c r="B58" i="5"/>
  <c r="D58" i="5" s="1"/>
  <c r="B57" i="5"/>
  <c r="D57" i="5" s="1"/>
  <c r="B56" i="5"/>
  <c r="D56" i="5" s="1"/>
  <c r="B55" i="5"/>
  <c r="C55" i="5" s="1"/>
  <c r="B54" i="5"/>
  <c r="D54" i="5" s="1"/>
  <c r="B53" i="5"/>
  <c r="B52" i="5"/>
  <c r="C52" i="5" s="1"/>
  <c r="B51" i="5"/>
  <c r="C51" i="5" s="1"/>
  <c r="B50" i="5"/>
  <c r="D50" i="5" s="1"/>
  <c r="B49" i="5"/>
  <c r="B5" i="9" s="1"/>
  <c r="B48" i="5"/>
  <c r="D48" i="5" s="1"/>
  <c r="B47" i="5"/>
  <c r="D47" i="5" s="1"/>
  <c r="B46" i="5"/>
  <c r="C46" i="5" s="1"/>
  <c r="B45" i="5"/>
  <c r="D45" i="5" s="1"/>
  <c r="B44" i="5"/>
  <c r="B43" i="5"/>
  <c r="C43" i="5" s="1"/>
  <c r="B42" i="5"/>
  <c r="C42" i="5" s="1"/>
  <c r="B41" i="5"/>
  <c r="D41" i="5" s="1"/>
  <c r="B40" i="5"/>
  <c r="D40" i="5" s="1"/>
  <c r="B39" i="5"/>
  <c r="D39" i="5" s="1"/>
  <c r="B38" i="5"/>
  <c r="D38" i="5" s="1"/>
  <c r="B37" i="5"/>
  <c r="B36" i="5"/>
  <c r="D36" i="5" s="1"/>
  <c r="B35" i="5"/>
  <c r="B34" i="5"/>
  <c r="D34" i="5" s="1"/>
  <c r="B33" i="5"/>
  <c r="B32" i="5"/>
  <c r="B31" i="5"/>
  <c r="C31" i="5" s="1"/>
  <c r="B30" i="5"/>
  <c r="C30" i="5" s="1"/>
  <c r="B29" i="5"/>
  <c r="D29" i="5" s="1"/>
  <c r="B28" i="5"/>
  <c r="C28" i="5" s="1"/>
  <c r="B27" i="5"/>
  <c r="B26" i="5"/>
  <c r="B25" i="5"/>
  <c r="B3" i="9" s="1"/>
  <c r="B24" i="5"/>
  <c r="C24" i="5" s="1"/>
  <c r="B23" i="5"/>
  <c r="D23" i="5" s="1"/>
  <c r="B22" i="5"/>
  <c r="D22" i="5" s="1"/>
  <c r="B21" i="5"/>
  <c r="D21" i="5" s="1"/>
  <c r="B20" i="5"/>
  <c r="C20" i="5" s="1"/>
  <c r="B19" i="5"/>
  <c r="D19" i="5" s="1"/>
  <c r="B18" i="5"/>
  <c r="D18" i="5" s="1"/>
  <c r="B17" i="5"/>
  <c r="D17" i="5" s="1"/>
  <c r="B16" i="5"/>
  <c r="D16" i="5" s="1"/>
  <c r="B15" i="5"/>
  <c r="C15" i="5" s="1"/>
  <c r="B14" i="5"/>
  <c r="D14" i="5" s="1"/>
  <c r="D13" i="5"/>
  <c r="B13" i="5"/>
  <c r="B2" i="9" s="1"/>
  <c r="B12" i="5"/>
  <c r="C12" i="5" s="1"/>
  <c r="B11" i="5"/>
  <c r="B10" i="5"/>
  <c r="B9" i="5"/>
  <c r="D9" i="5" s="1"/>
  <c r="B8" i="5"/>
  <c r="D8" i="5" s="1"/>
  <c r="B7" i="5"/>
  <c r="C7" i="5" s="1"/>
  <c r="B6" i="5"/>
  <c r="D6" i="5" s="1"/>
  <c r="B5" i="5"/>
  <c r="D5" i="5" s="1"/>
  <c r="B4" i="5"/>
  <c r="D4" i="5" s="1"/>
  <c r="B3" i="5"/>
  <c r="B2" i="5"/>
  <c r="D2" i="5" s="1"/>
  <c r="L1" i="5"/>
  <c r="B121" i="4"/>
  <c r="B11" i="8" s="1"/>
  <c r="B120" i="4"/>
  <c r="C120" i="4" s="1"/>
  <c r="B119" i="4"/>
  <c r="D119" i="4" s="1"/>
  <c r="B118" i="4"/>
  <c r="D118" i="4" s="1"/>
  <c r="B117" i="4"/>
  <c r="B116" i="4"/>
  <c r="D116" i="4" s="1"/>
  <c r="B115" i="4"/>
  <c r="D115" i="4" s="1"/>
  <c r="B114" i="4"/>
  <c r="D114" i="4" s="1"/>
  <c r="B113" i="4"/>
  <c r="C113" i="4" s="1"/>
  <c r="B112" i="4"/>
  <c r="D112" i="4" s="1"/>
  <c r="B111" i="4"/>
  <c r="D111" i="4" s="1"/>
  <c r="B110" i="4"/>
  <c r="B109" i="4"/>
  <c r="B10" i="8" s="1"/>
  <c r="B108" i="4"/>
  <c r="C108" i="4" s="1"/>
  <c r="B107" i="4"/>
  <c r="C107" i="4" s="1"/>
  <c r="B106" i="4"/>
  <c r="D106" i="4" s="1"/>
  <c r="B105" i="4"/>
  <c r="D105" i="4" s="1"/>
  <c r="B104" i="4"/>
  <c r="C104" i="4" s="1"/>
  <c r="B103" i="4"/>
  <c r="D103" i="4" s="1"/>
  <c r="B102" i="4"/>
  <c r="D102" i="4" s="1"/>
  <c r="B101" i="4"/>
  <c r="C101" i="4" s="1"/>
  <c r="B100" i="4"/>
  <c r="B99" i="4"/>
  <c r="D99" i="4" s="1"/>
  <c r="B98" i="4"/>
  <c r="C98" i="4" s="1"/>
  <c r="B97" i="4"/>
  <c r="B96" i="4"/>
  <c r="C96" i="4" s="1"/>
  <c r="B95" i="4"/>
  <c r="C95" i="4" s="1"/>
  <c r="B94" i="4"/>
  <c r="D94" i="4" s="1"/>
  <c r="B93" i="4"/>
  <c r="D93" i="4" s="1"/>
  <c r="B92" i="4"/>
  <c r="C92" i="4" s="1"/>
  <c r="B91" i="4"/>
  <c r="D91" i="4" s="1"/>
  <c r="B90" i="4"/>
  <c r="D90" i="4" s="1"/>
  <c r="B89" i="4"/>
  <c r="C89" i="4" s="1"/>
  <c r="B88" i="4"/>
  <c r="B87" i="4"/>
  <c r="D87" i="4" s="1"/>
  <c r="B86" i="4"/>
  <c r="B85" i="4"/>
  <c r="B84" i="4"/>
  <c r="D84" i="4" s="1"/>
  <c r="B83" i="4"/>
  <c r="C83" i="4" s="1"/>
  <c r="B82" i="4"/>
  <c r="B81" i="4"/>
  <c r="D81" i="4" s="1"/>
  <c r="B80" i="4"/>
  <c r="C80" i="4" s="1"/>
  <c r="B79" i="4"/>
  <c r="B78" i="4"/>
  <c r="D78" i="4" s="1"/>
  <c r="B77" i="4"/>
  <c r="C77" i="4" s="1"/>
  <c r="B76" i="4"/>
  <c r="D76" i="4" s="1"/>
  <c r="B75" i="4"/>
  <c r="B74" i="4"/>
  <c r="C74" i="4" s="1"/>
  <c r="B73" i="4"/>
  <c r="B7" i="8" s="1"/>
  <c r="B72" i="4"/>
  <c r="B71" i="4"/>
  <c r="C71" i="4" s="1"/>
  <c r="B70" i="4"/>
  <c r="B69" i="4"/>
  <c r="D69" i="4" s="1"/>
  <c r="B68" i="4"/>
  <c r="C68" i="4" s="1"/>
  <c r="B67" i="4"/>
  <c r="D67" i="4" s="1"/>
  <c r="B66" i="4"/>
  <c r="C66" i="4" s="1"/>
  <c r="B65" i="4"/>
  <c r="C65" i="4" s="1"/>
  <c r="B64" i="4"/>
  <c r="D64" i="4" s="1"/>
  <c r="B63" i="4"/>
  <c r="D63" i="4" s="1"/>
  <c r="B62" i="4"/>
  <c r="C62" i="4" s="1"/>
  <c r="B61" i="4"/>
  <c r="D61" i="4" s="1"/>
  <c r="B60" i="4"/>
  <c r="B59" i="4"/>
  <c r="C59" i="4" s="1"/>
  <c r="B58" i="4"/>
  <c r="D58" i="4" s="1"/>
  <c r="B57" i="4"/>
  <c r="C57" i="4" s="1"/>
  <c r="B56" i="4"/>
  <c r="D56" i="4" s="1"/>
  <c r="B55" i="4"/>
  <c r="C55" i="4" s="1"/>
  <c r="B54" i="4"/>
  <c r="D54" i="4" s="1"/>
  <c r="B53" i="4"/>
  <c r="D53" i="4" s="1"/>
  <c r="B52" i="4"/>
  <c r="D52" i="4" s="1"/>
  <c r="B51" i="4"/>
  <c r="B50" i="4"/>
  <c r="B49" i="4"/>
  <c r="B5" i="8" s="1"/>
  <c r="B48" i="4"/>
  <c r="B47" i="4"/>
  <c r="B46" i="4"/>
  <c r="D46" i="4" s="1"/>
  <c r="B45" i="4"/>
  <c r="D45" i="4" s="1"/>
  <c r="B44" i="4"/>
  <c r="B43" i="4"/>
  <c r="D43" i="4" s="1"/>
  <c r="B42" i="4"/>
  <c r="B41" i="4"/>
  <c r="B40" i="4"/>
  <c r="D40" i="4" s="1"/>
  <c r="B39" i="4"/>
  <c r="D39" i="4" s="1"/>
  <c r="B38" i="4"/>
  <c r="B37" i="4"/>
  <c r="B4" i="8" s="1"/>
  <c r="B36" i="4"/>
  <c r="D36" i="4" s="1"/>
  <c r="B35" i="4"/>
  <c r="D35" i="4" s="1"/>
  <c r="B34" i="4"/>
  <c r="D34" i="4" s="1"/>
  <c r="B33" i="4"/>
  <c r="D33" i="4" s="1"/>
  <c r="B32" i="4"/>
  <c r="D32" i="4" s="1"/>
  <c r="B31" i="4"/>
  <c r="B30" i="4"/>
  <c r="D30" i="4" s="1"/>
  <c r="B29" i="4"/>
  <c r="B28" i="4"/>
  <c r="C28" i="4" s="1"/>
  <c r="B27" i="4"/>
  <c r="C27" i="4" s="1"/>
  <c r="B26" i="4"/>
  <c r="D26" i="4" s="1"/>
  <c r="B25" i="4"/>
  <c r="B3" i="8" s="1"/>
  <c r="B24" i="4"/>
  <c r="D24" i="4" s="1"/>
  <c r="B23" i="4"/>
  <c r="D23" i="4" s="1"/>
  <c r="B22" i="4"/>
  <c r="C22" i="4" s="1"/>
  <c r="B21" i="4"/>
  <c r="C21" i="4" s="1"/>
  <c r="B20" i="4"/>
  <c r="C20" i="4" s="1"/>
  <c r="B19" i="4"/>
  <c r="B18" i="4"/>
  <c r="C17" i="4"/>
  <c r="B17" i="4"/>
  <c r="D17" i="4" s="1"/>
  <c r="B16" i="4"/>
  <c r="D16" i="4" s="1"/>
  <c r="B15" i="4"/>
  <c r="B14" i="4"/>
  <c r="B13" i="4"/>
  <c r="B2" i="8" s="1"/>
  <c r="B12" i="4"/>
  <c r="D12" i="4" s="1"/>
  <c r="B11" i="4"/>
  <c r="D11" i="4" s="1"/>
  <c r="B10" i="4"/>
  <c r="D10" i="4" s="1"/>
  <c r="B9" i="4"/>
  <c r="D9" i="4" s="1"/>
  <c r="B8" i="4"/>
  <c r="C8" i="4" s="1"/>
  <c r="B7" i="4"/>
  <c r="B6" i="4"/>
  <c r="D6" i="4" s="1"/>
  <c r="B5" i="4"/>
  <c r="D5" i="4" s="1"/>
  <c r="B4" i="4"/>
  <c r="D4" i="4" s="1"/>
  <c r="B3" i="4"/>
  <c r="C3" i="4" s="1"/>
  <c r="B2" i="4"/>
  <c r="D2" i="4" s="1"/>
  <c r="L1" i="4"/>
  <c r="B121" i="3"/>
  <c r="B11" i="7" s="1"/>
  <c r="B120" i="3"/>
  <c r="C120" i="3" s="1"/>
  <c r="B119" i="3"/>
  <c r="D119" i="3" s="1"/>
  <c r="B118" i="3"/>
  <c r="C118" i="3" s="1"/>
  <c r="B117" i="3"/>
  <c r="D117" i="3" s="1"/>
  <c r="B116" i="3"/>
  <c r="D116" i="3" s="1"/>
  <c r="B115" i="3"/>
  <c r="D115" i="3" s="1"/>
  <c r="B114" i="3"/>
  <c r="D114" i="3" s="1"/>
  <c r="B113" i="3"/>
  <c r="D113" i="3" s="1"/>
  <c r="B112" i="3"/>
  <c r="C112" i="3" s="1"/>
  <c r="B111" i="3"/>
  <c r="C111" i="3" s="1"/>
  <c r="B110" i="3"/>
  <c r="D110" i="3" s="1"/>
  <c r="B109" i="3"/>
  <c r="B10" i="7" s="1"/>
  <c r="B108" i="3"/>
  <c r="D108" i="3" s="1"/>
  <c r="B107" i="3"/>
  <c r="D107" i="3" s="1"/>
  <c r="B106" i="3"/>
  <c r="D106" i="3" s="1"/>
  <c r="B105" i="3"/>
  <c r="C105" i="3" s="1"/>
  <c r="B104" i="3"/>
  <c r="D104" i="3" s="1"/>
  <c r="B103" i="3"/>
  <c r="D103" i="3" s="1"/>
  <c r="B102" i="3"/>
  <c r="C102" i="3" s="1"/>
  <c r="B101" i="3"/>
  <c r="D101" i="3" s="1"/>
  <c r="B100" i="3"/>
  <c r="C100" i="3" s="1"/>
  <c r="B99" i="3"/>
  <c r="D99" i="3" s="1"/>
  <c r="C98" i="3"/>
  <c r="E98" i="3" s="1"/>
  <c r="F98" i="3" s="1"/>
  <c r="G98" i="3" s="1"/>
  <c r="B98" i="3"/>
  <c r="D98" i="3" s="1"/>
  <c r="B97" i="3"/>
  <c r="B9" i="7" s="1"/>
  <c r="B96" i="3"/>
  <c r="D96" i="3" s="1"/>
  <c r="B95" i="3"/>
  <c r="D95" i="3" s="1"/>
  <c r="B94" i="3"/>
  <c r="D94" i="3" s="1"/>
  <c r="B93" i="3"/>
  <c r="B92" i="3"/>
  <c r="D92" i="3" s="1"/>
  <c r="B91" i="3"/>
  <c r="C91" i="3" s="1"/>
  <c r="B90" i="3"/>
  <c r="D90" i="3" s="1"/>
  <c r="B89" i="3"/>
  <c r="D89" i="3" s="1"/>
  <c r="B88" i="3"/>
  <c r="C88" i="3" s="1"/>
  <c r="B87" i="3"/>
  <c r="D87" i="3" s="1"/>
  <c r="B86" i="3"/>
  <c r="D86" i="3" s="1"/>
  <c r="B85" i="3"/>
  <c r="B84" i="3"/>
  <c r="C84" i="3" s="1"/>
  <c r="B83" i="3"/>
  <c r="D83" i="3" s="1"/>
  <c r="B82" i="3"/>
  <c r="D82" i="3" s="1"/>
  <c r="B81" i="3"/>
  <c r="D81" i="3" s="1"/>
  <c r="B80" i="3"/>
  <c r="D80" i="3" s="1"/>
  <c r="B79" i="3"/>
  <c r="C79" i="3" s="1"/>
  <c r="B78" i="3"/>
  <c r="D78" i="3" s="1"/>
  <c r="B77" i="3"/>
  <c r="D77" i="3" s="1"/>
  <c r="B76" i="3"/>
  <c r="C76" i="3" s="1"/>
  <c r="B75" i="3"/>
  <c r="C75" i="3" s="1"/>
  <c r="B74" i="3"/>
  <c r="B73" i="3"/>
  <c r="B72" i="3"/>
  <c r="B71" i="3"/>
  <c r="B70" i="3"/>
  <c r="D70" i="3" s="1"/>
  <c r="B69" i="3"/>
  <c r="B68" i="3"/>
  <c r="B67" i="3"/>
  <c r="D67" i="3" s="1"/>
  <c r="B66" i="3"/>
  <c r="C66" i="3" s="1"/>
  <c r="B65" i="3"/>
  <c r="B64" i="3"/>
  <c r="D64" i="3" s="1"/>
  <c r="B63" i="3"/>
  <c r="B62" i="3"/>
  <c r="B61" i="3"/>
  <c r="B60" i="3"/>
  <c r="C60" i="3" s="1"/>
  <c r="B59" i="3"/>
  <c r="B58" i="3"/>
  <c r="D58" i="3" s="1"/>
  <c r="B57" i="3"/>
  <c r="B56" i="3"/>
  <c r="B55" i="3"/>
  <c r="D55" i="3" s="1"/>
  <c r="B54" i="3"/>
  <c r="C54" i="3" s="1"/>
  <c r="B53" i="3"/>
  <c r="B52" i="3"/>
  <c r="D52" i="3" s="1"/>
  <c r="B51" i="3"/>
  <c r="B50" i="3"/>
  <c r="B49" i="3"/>
  <c r="C49" i="3" s="1"/>
  <c r="B48" i="3"/>
  <c r="D48" i="3" s="1"/>
  <c r="B47" i="3"/>
  <c r="D47" i="3" s="1"/>
  <c r="B46" i="3"/>
  <c r="C46" i="3" s="1"/>
  <c r="B45" i="3"/>
  <c r="D45" i="3" s="1"/>
  <c r="B44" i="3"/>
  <c r="D44" i="3" s="1"/>
  <c r="B43" i="3"/>
  <c r="C43" i="3" s="1"/>
  <c r="B42" i="3"/>
  <c r="D42" i="3" s="1"/>
  <c r="B41" i="3"/>
  <c r="D41" i="3" s="1"/>
  <c r="B40" i="3"/>
  <c r="D40" i="3" s="1"/>
  <c r="B39" i="3"/>
  <c r="D39" i="3" s="1"/>
  <c r="B38" i="3"/>
  <c r="D38" i="3" s="1"/>
  <c r="B37" i="3"/>
  <c r="B4" i="7" s="1"/>
  <c r="B36" i="3"/>
  <c r="D36" i="3" s="1"/>
  <c r="B35" i="3"/>
  <c r="D35" i="3" s="1"/>
  <c r="B34" i="3"/>
  <c r="D34" i="3" s="1"/>
  <c r="B33" i="3"/>
  <c r="D33" i="3" s="1"/>
  <c r="B32" i="3"/>
  <c r="D32" i="3" s="1"/>
  <c r="B31" i="3"/>
  <c r="B30" i="3"/>
  <c r="D30" i="3" s="1"/>
  <c r="B29" i="3"/>
  <c r="D29" i="3" s="1"/>
  <c r="D28" i="3"/>
  <c r="B28" i="3"/>
  <c r="C28" i="3" s="1"/>
  <c r="B27" i="3"/>
  <c r="D27" i="3" s="1"/>
  <c r="B26" i="3"/>
  <c r="D26" i="3" s="1"/>
  <c r="B25" i="3"/>
  <c r="B3" i="7" s="1"/>
  <c r="B24" i="3"/>
  <c r="D24" i="3" s="1"/>
  <c r="B23" i="3"/>
  <c r="D23" i="3" s="1"/>
  <c r="B22" i="3"/>
  <c r="D22" i="3" s="1"/>
  <c r="B21" i="3"/>
  <c r="D21" i="3" s="1"/>
  <c r="B20" i="3"/>
  <c r="D20" i="3" s="1"/>
  <c r="B19" i="3"/>
  <c r="C19" i="3" s="1"/>
  <c r="B18" i="3"/>
  <c r="D18" i="3" s="1"/>
  <c r="B17" i="3"/>
  <c r="D17" i="3" s="1"/>
  <c r="B16" i="3"/>
  <c r="C16" i="3" s="1"/>
  <c r="B15" i="3"/>
  <c r="D15" i="3" s="1"/>
  <c r="B14" i="3"/>
  <c r="D14" i="3" s="1"/>
  <c r="B13" i="3"/>
  <c r="B12" i="3"/>
  <c r="D12" i="3" s="1"/>
  <c r="B11" i="3"/>
  <c r="D11" i="3" s="1"/>
  <c r="B10" i="3"/>
  <c r="C10" i="3" s="1"/>
  <c r="B9" i="3"/>
  <c r="C9" i="3" s="1"/>
  <c r="B8" i="3"/>
  <c r="D8" i="3" s="1"/>
  <c r="B7" i="3"/>
  <c r="C7" i="3" s="1"/>
  <c r="B6" i="3"/>
  <c r="D6" i="3" s="1"/>
  <c r="B5" i="3"/>
  <c r="D5" i="3" s="1"/>
  <c r="B4" i="3"/>
  <c r="D4" i="3" s="1"/>
  <c r="B3" i="3"/>
  <c r="D3" i="3" s="1"/>
  <c r="B2" i="3"/>
  <c r="D2" i="3" s="1"/>
  <c r="L1" i="3"/>
  <c r="B121" i="2"/>
  <c r="C121" i="2" s="1"/>
  <c r="B120" i="2"/>
  <c r="C120" i="2" s="1"/>
  <c r="B119" i="2"/>
  <c r="C119" i="2" s="1"/>
  <c r="B118" i="2"/>
  <c r="D118" i="2" s="1"/>
  <c r="B117" i="2"/>
  <c r="C117" i="2" s="1"/>
  <c r="B116" i="2"/>
  <c r="D116" i="2" s="1"/>
  <c r="B115" i="2"/>
  <c r="C115" i="2" s="1"/>
  <c r="B114" i="2"/>
  <c r="D114" i="2" s="1"/>
  <c r="B113" i="2"/>
  <c r="D113" i="2" s="1"/>
  <c r="B112" i="2"/>
  <c r="C112" i="2" s="1"/>
  <c r="B111" i="2"/>
  <c r="D111" i="2" s="1"/>
  <c r="B110" i="2"/>
  <c r="C110" i="2" s="1"/>
  <c r="B109" i="2"/>
  <c r="B10" i="6" s="1"/>
  <c r="B108" i="2"/>
  <c r="C108" i="2" s="1"/>
  <c r="B107" i="2"/>
  <c r="C107" i="2" s="1"/>
  <c r="B106" i="2"/>
  <c r="D106" i="2" s="1"/>
  <c r="B105" i="2"/>
  <c r="D105" i="2" s="1"/>
  <c r="B104" i="2"/>
  <c r="D104" i="2" s="1"/>
  <c r="B103" i="2"/>
  <c r="D103" i="2" s="1"/>
  <c r="B102" i="2"/>
  <c r="C102" i="2" s="1"/>
  <c r="B101" i="2"/>
  <c r="B100" i="2"/>
  <c r="C100" i="2" s="1"/>
  <c r="B99" i="2"/>
  <c r="D99" i="2" s="1"/>
  <c r="B98" i="2"/>
  <c r="C98" i="2" s="1"/>
  <c r="B97" i="2"/>
  <c r="B96" i="2"/>
  <c r="D96" i="2" s="1"/>
  <c r="B95" i="2"/>
  <c r="D95" i="2" s="1"/>
  <c r="B94" i="2"/>
  <c r="C94" i="2" s="1"/>
  <c r="B93" i="2"/>
  <c r="D93" i="2" s="1"/>
  <c r="B92" i="2"/>
  <c r="C92" i="2" s="1"/>
  <c r="B91" i="2"/>
  <c r="D91" i="2" s="1"/>
  <c r="B90" i="2"/>
  <c r="D90" i="2" s="1"/>
  <c r="B89" i="2"/>
  <c r="D89" i="2" s="1"/>
  <c r="B88" i="2"/>
  <c r="C88" i="2" s="1"/>
  <c r="B87" i="2"/>
  <c r="D87" i="2" s="1"/>
  <c r="B86" i="2"/>
  <c r="C86" i="2" s="1"/>
  <c r="B85" i="2"/>
  <c r="B8" i="6" s="1"/>
  <c r="B84" i="2"/>
  <c r="D84" i="2" s="1"/>
  <c r="B83" i="2"/>
  <c r="D83" i="2" s="1"/>
  <c r="B82" i="2"/>
  <c r="C81" i="2"/>
  <c r="E81" i="2" s="1"/>
  <c r="F81" i="2" s="1"/>
  <c r="B81" i="2"/>
  <c r="D81" i="2" s="1"/>
  <c r="B80" i="2"/>
  <c r="D80" i="2" s="1"/>
  <c r="B79" i="2"/>
  <c r="D79" i="2" s="1"/>
  <c r="B78" i="2"/>
  <c r="B77" i="2"/>
  <c r="C77" i="2" s="1"/>
  <c r="B76" i="2"/>
  <c r="D76" i="2" s="1"/>
  <c r="B75" i="2"/>
  <c r="D75" i="2" s="1"/>
  <c r="B74" i="2"/>
  <c r="D74" i="2" s="1"/>
  <c r="B73" i="2"/>
  <c r="B7" i="6" s="1"/>
  <c r="B72" i="2"/>
  <c r="D72" i="2" s="1"/>
  <c r="B71" i="2"/>
  <c r="D71" i="2" s="1"/>
  <c r="B70" i="2"/>
  <c r="D70" i="2" s="1"/>
  <c r="B69" i="2"/>
  <c r="D69" i="2" s="1"/>
  <c r="B68" i="2"/>
  <c r="D68" i="2" s="1"/>
  <c r="B67" i="2"/>
  <c r="D67" i="2" s="1"/>
  <c r="B66" i="2"/>
  <c r="D66" i="2" s="1"/>
  <c r="D65" i="2"/>
  <c r="B65" i="2"/>
  <c r="C65" i="2" s="1"/>
  <c r="B64" i="2"/>
  <c r="C64" i="2" s="1"/>
  <c r="B63" i="2"/>
  <c r="D63" i="2" s="1"/>
  <c r="B62" i="2"/>
  <c r="D62" i="2" s="1"/>
  <c r="B61" i="2"/>
  <c r="B60" i="2"/>
  <c r="B59" i="2"/>
  <c r="D59" i="2" s="1"/>
  <c r="B58" i="2"/>
  <c r="C58" i="2" s="1"/>
  <c r="B57" i="2"/>
  <c r="D57" i="2" s="1"/>
  <c r="B56" i="2"/>
  <c r="D56" i="2" s="1"/>
  <c r="B55" i="2"/>
  <c r="D55" i="2" s="1"/>
  <c r="B54" i="2"/>
  <c r="D54" i="2" s="1"/>
  <c r="B53" i="2"/>
  <c r="C53" i="2" s="1"/>
  <c r="B52" i="2"/>
  <c r="D52" i="2" s="1"/>
  <c r="B51" i="2"/>
  <c r="B50" i="2"/>
  <c r="C50" i="2" s="1"/>
  <c r="B49" i="2"/>
  <c r="B5" i="6" s="1"/>
  <c r="B48" i="2"/>
  <c r="D48" i="2" s="1"/>
  <c r="B47" i="2"/>
  <c r="B46" i="2"/>
  <c r="D46" i="2" s="1"/>
  <c r="B45" i="2"/>
  <c r="D45" i="2" s="1"/>
  <c r="B44" i="2"/>
  <c r="D44" i="2" s="1"/>
  <c r="B43" i="2"/>
  <c r="D43" i="2" s="1"/>
  <c r="B42" i="2"/>
  <c r="B41" i="2"/>
  <c r="C41" i="2" s="1"/>
  <c r="B40" i="2"/>
  <c r="C40" i="2" s="1"/>
  <c r="B39" i="2"/>
  <c r="D39" i="2" s="1"/>
  <c r="B38" i="2"/>
  <c r="C38" i="2" s="1"/>
  <c r="B37" i="2"/>
  <c r="C37" i="2" s="1"/>
  <c r="B36" i="2"/>
  <c r="D36" i="2" s="1"/>
  <c r="B35" i="2"/>
  <c r="D35" i="2" s="1"/>
  <c r="B34" i="2"/>
  <c r="D34" i="2" s="1"/>
  <c r="B33" i="2"/>
  <c r="D33" i="2" s="1"/>
  <c r="B32" i="2"/>
  <c r="D32" i="2" s="1"/>
  <c r="B31" i="2"/>
  <c r="D31" i="2" s="1"/>
  <c r="B30" i="2"/>
  <c r="D30" i="2" s="1"/>
  <c r="B29" i="2"/>
  <c r="D29" i="2" s="1"/>
  <c r="B28" i="2"/>
  <c r="D28" i="2" s="1"/>
  <c r="B27" i="2"/>
  <c r="D27" i="2" s="1"/>
  <c r="B26" i="2"/>
  <c r="C26" i="2" s="1"/>
  <c r="B25" i="2"/>
  <c r="C25" i="2" s="1"/>
  <c r="B24" i="2"/>
  <c r="D24" i="2" s="1"/>
  <c r="B23" i="2"/>
  <c r="D23" i="2" s="1"/>
  <c r="B22" i="2"/>
  <c r="D22" i="2" s="1"/>
  <c r="B21" i="2"/>
  <c r="D21" i="2" s="1"/>
  <c r="B20" i="2"/>
  <c r="C20" i="2" s="1"/>
  <c r="B19" i="2"/>
  <c r="D19" i="2" s="1"/>
  <c r="B18" i="2"/>
  <c r="D18" i="2" s="1"/>
  <c r="B17" i="2"/>
  <c r="C17" i="2" s="1"/>
  <c r="B16" i="2"/>
  <c r="D16" i="2" s="1"/>
  <c r="B15" i="2"/>
  <c r="D15" i="2" s="1"/>
  <c r="B14" i="2"/>
  <c r="D14" i="2" s="1"/>
  <c r="B13" i="2"/>
  <c r="B2" i="6" s="1"/>
  <c r="B12" i="2"/>
  <c r="D12" i="2" s="1"/>
  <c r="B11" i="2"/>
  <c r="C11" i="2" s="1"/>
  <c r="B10" i="2"/>
  <c r="D10" i="2" s="1"/>
  <c r="B9" i="2"/>
  <c r="D9" i="2" s="1"/>
  <c r="B8" i="2"/>
  <c r="D8" i="2" s="1"/>
  <c r="B7" i="2"/>
  <c r="C7" i="2" s="1"/>
  <c r="B6" i="2"/>
  <c r="D6" i="2" s="1"/>
  <c r="B5" i="2"/>
  <c r="D5" i="2" s="1"/>
  <c r="D4" i="2"/>
  <c r="B4" i="2"/>
  <c r="C4" i="2" s="1"/>
  <c r="B3" i="2"/>
  <c r="D3" i="2" s="1"/>
  <c r="B2" i="2"/>
  <c r="D2" i="2" s="1"/>
  <c r="L1" i="2"/>
  <c r="C95" i="3" l="1"/>
  <c r="C71" i="2"/>
  <c r="D13" i="4"/>
  <c r="D25" i="3"/>
  <c r="D26" i="2"/>
  <c r="C73" i="4"/>
  <c r="D107" i="2"/>
  <c r="D85" i="2"/>
  <c r="D7" i="3"/>
  <c r="E7" i="3" s="1"/>
  <c r="D96" i="4"/>
  <c r="D108" i="2"/>
  <c r="D112" i="3"/>
  <c r="C87" i="4"/>
  <c r="E87" i="4" s="1"/>
  <c r="F87" i="4" s="1"/>
  <c r="G87" i="4" s="1"/>
  <c r="D43" i="5"/>
  <c r="C12" i="4"/>
  <c r="D114" i="5"/>
  <c r="C113" i="3"/>
  <c r="D77" i="2"/>
  <c r="D86" i="2"/>
  <c r="E86" i="2" s="1"/>
  <c r="F86" i="2" s="1"/>
  <c r="G86" i="2" s="1"/>
  <c r="D110" i="2"/>
  <c r="E110" i="2" s="1"/>
  <c r="F110" i="2" s="1"/>
  <c r="G110" i="2" s="1"/>
  <c r="C13" i="5"/>
  <c r="E96" i="4"/>
  <c r="C10" i="4"/>
  <c r="E10" i="4" s="1"/>
  <c r="D28" i="4"/>
  <c r="C63" i="4"/>
  <c r="C23" i="2"/>
  <c r="E23" i="2" s="1"/>
  <c r="F23" i="2" s="1"/>
  <c r="G23" i="2" s="1"/>
  <c r="D94" i="5"/>
  <c r="C116" i="3"/>
  <c r="D25" i="4"/>
  <c r="C6" i="5"/>
  <c r="C30" i="2"/>
  <c r="E30" i="2" s="1"/>
  <c r="F30" i="2" s="1"/>
  <c r="D53" i="2"/>
  <c r="C105" i="4"/>
  <c r="E105" i="4" s="1"/>
  <c r="F105" i="4" s="1"/>
  <c r="G105" i="4" s="1"/>
  <c r="D28" i="5"/>
  <c r="E28" i="5" s="1"/>
  <c r="F28" i="5" s="1"/>
  <c r="D58" i="2"/>
  <c r="C104" i="2"/>
  <c r="C34" i="3"/>
  <c r="E34" i="3" s="1"/>
  <c r="C102" i="4"/>
  <c r="C119" i="4"/>
  <c r="E119" i="4" s="1"/>
  <c r="C104" i="5"/>
  <c r="E104" i="5" s="1"/>
  <c r="C24" i="2"/>
  <c r="E24" i="2" s="1"/>
  <c r="C76" i="2"/>
  <c r="C111" i="2"/>
  <c r="E111" i="2" s="1"/>
  <c r="D120" i="2"/>
  <c r="E120" i="2" s="1"/>
  <c r="F120" i="2" s="1"/>
  <c r="G120" i="2" s="1"/>
  <c r="D9" i="3"/>
  <c r="E9" i="3" s="1"/>
  <c r="F9" i="3" s="1"/>
  <c r="G9" i="3" s="1"/>
  <c r="D19" i="3"/>
  <c r="E19" i="3" s="1"/>
  <c r="C27" i="3"/>
  <c r="E27" i="3" s="1"/>
  <c r="D57" i="4"/>
  <c r="D8" i="4"/>
  <c r="C112" i="4"/>
  <c r="C88" i="5"/>
  <c r="D7" i="2"/>
  <c r="C32" i="2"/>
  <c r="D41" i="2"/>
  <c r="E41" i="2" s="1"/>
  <c r="F41" i="2" s="1"/>
  <c r="G41" i="2" s="1"/>
  <c r="D50" i="2"/>
  <c r="C59" i="2"/>
  <c r="D92" i="2"/>
  <c r="E92" i="2" s="1"/>
  <c r="F92" i="2" s="1"/>
  <c r="G92" i="2" s="1"/>
  <c r="C99" i="2"/>
  <c r="E99" i="2" s="1"/>
  <c r="D111" i="3"/>
  <c r="E111" i="3" s="1"/>
  <c r="F111" i="3" s="1"/>
  <c r="G111" i="3" s="1"/>
  <c r="C30" i="4"/>
  <c r="E30" i="4" s="1"/>
  <c r="D7" i="5"/>
  <c r="E7" i="5" s="1"/>
  <c r="F7" i="5" s="1"/>
  <c r="G7" i="5" s="1"/>
  <c r="C21" i="5"/>
  <c r="D55" i="5"/>
  <c r="E55" i="5" s="1"/>
  <c r="F55" i="5" s="1"/>
  <c r="D37" i="4"/>
  <c r="C29" i="5"/>
  <c r="E29" i="5" s="1"/>
  <c r="F29" i="5" s="1"/>
  <c r="D17" i="2"/>
  <c r="E17" i="2" s="1"/>
  <c r="F17" i="2" s="1"/>
  <c r="G17" i="2" s="1"/>
  <c r="E26" i="2"/>
  <c r="C69" i="2"/>
  <c r="E69" i="2" s="1"/>
  <c r="F69" i="2" s="1"/>
  <c r="E107" i="2"/>
  <c r="F107" i="2" s="1"/>
  <c r="G107" i="2" s="1"/>
  <c r="D46" i="3"/>
  <c r="E46" i="3" s="1"/>
  <c r="E112" i="3"/>
  <c r="C25" i="4"/>
  <c r="E25" i="4" s="1"/>
  <c r="F25" i="4" s="1"/>
  <c r="G25" i="4" s="1"/>
  <c r="D49" i="4"/>
  <c r="C78" i="4"/>
  <c r="C121" i="4"/>
  <c r="C38" i="5"/>
  <c r="E38" i="5" s="1"/>
  <c r="F38" i="5" s="1"/>
  <c r="C81" i="5"/>
  <c r="E81" i="5" s="1"/>
  <c r="C117" i="5"/>
  <c r="C8" i="5"/>
  <c r="E8" i="5" s="1"/>
  <c r="F8" i="5" s="1"/>
  <c r="G8" i="5" s="1"/>
  <c r="C16" i="5"/>
  <c r="D30" i="5"/>
  <c r="C47" i="5"/>
  <c r="E47" i="5" s="1"/>
  <c r="C56" i="5"/>
  <c r="E56" i="5" s="1"/>
  <c r="C65" i="5"/>
  <c r="E65" i="5" s="1"/>
  <c r="E17" i="4"/>
  <c r="C9" i="2"/>
  <c r="E9" i="2" s="1"/>
  <c r="C18" i="2"/>
  <c r="E18" i="2" s="1"/>
  <c r="C33" i="2"/>
  <c r="E53" i="2"/>
  <c r="F53" i="2" s="1"/>
  <c r="D94" i="2"/>
  <c r="E94" i="2" s="1"/>
  <c r="F94" i="2" s="1"/>
  <c r="G94" i="2" s="1"/>
  <c r="C22" i="3"/>
  <c r="E22" i="3" s="1"/>
  <c r="D37" i="3"/>
  <c r="C104" i="3"/>
  <c r="C32" i="4"/>
  <c r="E32" i="4" s="1"/>
  <c r="C114" i="4"/>
  <c r="E114" i="4" s="1"/>
  <c r="F114" i="4" s="1"/>
  <c r="G114" i="4" s="1"/>
  <c r="C23" i="5"/>
  <c r="E23" i="5" s="1"/>
  <c r="C99" i="5"/>
  <c r="E99" i="5" s="1"/>
  <c r="D98" i="2"/>
  <c r="E98" i="2" s="1"/>
  <c r="F98" i="2" s="1"/>
  <c r="G98" i="2" s="1"/>
  <c r="C26" i="4"/>
  <c r="E26" i="4" s="1"/>
  <c r="F26" i="4" s="1"/>
  <c r="G26" i="4" s="1"/>
  <c r="D80" i="4"/>
  <c r="E80" i="4" s="1"/>
  <c r="F80" i="4" s="1"/>
  <c r="G80" i="4" s="1"/>
  <c r="D31" i="5"/>
  <c r="E31" i="5" s="1"/>
  <c r="C40" i="5"/>
  <c r="D66" i="5"/>
  <c r="E66" i="5" s="1"/>
  <c r="F66" i="5" s="1"/>
  <c r="G66" i="5" s="1"/>
  <c r="C74" i="5"/>
  <c r="E74" i="5" s="1"/>
  <c r="F74" i="5" s="1"/>
  <c r="C83" i="5"/>
  <c r="E83" i="5" s="1"/>
  <c r="F83" i="5" s="1"/>
  <c r="C119" i="5"/>
  <c r="E119" i="5" s="1"/>
  <c r="D3" i="4"/>
  <c r="E3" i="4" s="1"/>
  <c r="F3" i="4" s="1"/>
  <c r="G3" i="4" s="1"/>
  <c r="E12" i="4"/>
  <c r="D107" i="4"/>
  <c r="E107" i="4" s="1"/>
  <c r="F107" i="4" s="1"/>
  <c r="G107" i="4" s="1"/>
  <c r="C17" i="5"/>
  <c r="E17" i="5" s="1"/>
  <c r="C58" i="5"/>
  <c r="C92" i="5"/>
  <c r="E92" i="5" s="1"/>
  <c r="D11" i="2"/>
  <c r="E11" i="2" s="1"/>
  <c r="F11" i="2" s="1"/>
  <c r="G11" i="2" s="1"/>
  <c r="C29" i="2"/>
  <c r="E29" i="2" s="1"/>
  <c r="F29" i="2" s="1"/>
  <c r="G29" i="2" s="1"/>
  <c r="C46" i="2"/>
  <c r="E46" i="2" s="1"/>
  <c r="C80" i="2"/>
  <c r="E80" i="2" s="1"/>
  <c r="C96" i="2"/>
  <c r="E96" i="2" s="1"/>
  <c r="F96" i="2" s="1"/>
  <c r="D27" i="4"/>
  <c r="E27" i="4" s="1"/>
  <c r="C34" i="4"/>
  <c r="E34" i="4" s="1"/>
  <c r="F34" i="4" s="1"/>
  <c r="C43" i="4"/>
  <c r="E43" i="4" s="1"/>
  <c r="F43" i="4" s="1"/>
  <c r="G43" i="4" s="1"/>
  <c r="C116" i="4"/>
  <c r="E116" i="4" s="1"/>
  <c r="C4" i="5"/>
  <c r="D67" i="5"/>
  <c r="D75" i="5"/>
  <c r="E75" i="5" s="1"/>
  <c r="F75" i="5" s="1"/>
  <c r="G75" i="5" s="1"/>
  <c r="D102" i="2"/>
  <c r="E108" i="2"/>
  <c r="F108" i="2" s="1"/>
  <c r="G108" i="2" s="1"/>
  <c r="C14" i="3"/>
  <c r="E14" i="3" s="1"/>
  <c r="F14" i="3" s="1"/>
  <c r="C30" i="3"/>
  <c r="E30" i="3" s="1"/>
  <c r="F30" i="3" s="1"/>
  <c r="G30" i="3" s="1"/>
  <c r="D105" i="3"/>
  <c r="E65" i="2"/>
  <c r="F65" i="2" s="1"/>
  <c r="G65" i="2" s="1"/>
  <c r="C73" i="2"/>
  <c r="D88" i="2"/>
  <c r="E88" i="2" s="1"/>
  <c r="F88" i="2" s="1"/>
  <c r="G88" i="2" s="1"/>
  <c r="C103" i="2"/>
  <c r="E103" i="2" s="1"/>
  <c r="F103" i="2" s="1"/>
  <c r="D109" i="2"/>
  <c r="C25" i="3"/>
  <c r="E25" i="3" s="1"/>
  <c r="F25" i="3" s="1"/>
  <c r="D20" i="4"/>
  <c r="E20" i="4" s="1"/>
  <c r="F20" i="4" s="1"/>
  <c r="G20" i="4" s="1"/>
  <c r="D12" i="5"/>
  <c r="C18" i="5"/>
  <c r="E18" i="5" s="1"/>
  <c r="F18" i="5" s="1"/>
  <c r="G18" i="5" s="1"/>
  <c r="D51" i="5"/>
  <c r="D121" i="5"/>
  <c r="D115" i="2"/>
  <c r="E115" i="2" s="1"/>
  <c r="F115" i="2" s="1"/>
  <c r="C13" i="4"/>
  <c r="E13" i="4" s="1"/>
  <c r="F13" i="4" s="1"/>
  <c r="G13" i="4" s="1"/>
  <c r="D55" i="4"/>
  <c r="E55" i="4" s="1"/>
  <c r="F55" i="4" s="1"/>
  <c r="G55" i="4" s="1"/>
  <c r="C64" i="4"/>
  <c r="E64" i="4" s="1"/>
  <c r="D101" i="4"/>
  <c r="C34" i="5"/>
  <c r="E43" i="5"/>
  <c r="C68" i="5"/>
  <c r="E68" i="5" s="1"/>
  <c r="D103" i="5"/>
  <c r="E103" i="5" s="1"/>
  <c r="F103" i="5" s="1"/>
  <c r="G103" i="5" s="1"/>
  <c r="B8" i="9"/>
  <c r="E4" i="2"/>
  <c r="F4" i="2" s="1"/>
  <c r="G4" i="2" s="1"/>
  <c r="C35" i="2"/>
  <c r="E35" i="2" s="1"/>
  <c r="F35" i="2" s="1"/>
  <c r="G35" i="2" s="1"/>
  <c r="E77" i="2"/>
  <c r="F77" i="2" s="1"/>
  <c r="C83" i="2"/>
  <c r="E83" i="2" s="1"/>
  <c r="F83" i="2" s="1"/>
  <c r="C116" i="2"/>
  <c r="E116" i="2" s="1"/>
  <c r="C41" i="3"/>
  <c r="E41" i="3" s="1"/>
  <c r="C58" i="3"/>
  <c r="E58" i="3" s="1"/>
  <c r="F58" i="3" s="1"/>
  <c r="C107" i="3"/>
  <c r="D120" i="3"/>
  <c r="E120" i="3" s="1"/>
  <c r="F120" i="3" s="1"/>
  <c r="G120" i="3" s="1"/>
  <c r="D22" i="4"/>
  <c r="E22" i="4" s="1"/>
  <c r="F22" i="4" s="1"/>
  <c r="G22" i="4" s="1"/>
  <c r="C39" i="4"/>
  <c r="E39" i="4" s="1"/>
  <c r="D71" i="4"/>
  <c r="E71" i="4" s="1"/>
  <c r="D95" i="4"/>
  <c r="E101" i="4"/>
  <c r="C118" i="4"/>
  <c r="E118" i="4" s="1"/>
  <c r="C22" i="5"/>
  <c r="C111" i="5"/>
  <c r="E111" i="5" s="1"/>
  <c r="E28" i="3"/>
  <c r="E57" i="4"/>
  <c r="E13" i="5"/>
  <c r="E40" i="5"/>
  <c r="C5" i="2"/>
  <c r="E5" i="2" s="1"/>
  <c r="C36" i="2"/>
  <c r="E36" i="2" s="1"/>
  <c r="F36" i="2" s="1"/>
  <c r="G36" i="2" s="1"/>
  <c r="C79" i="2"/>
  <c r="E79" i="2" s="1"/>
  <c r="F79" i="2" s="1"/>
  <c r="G79" i="2" s="1"/>
  <c r="C89" i="2"/>
  <c r="E89" i="2" s="1"/>
  <c r="C8" i="3"/>
  <c r="C23" i="3"/>
  <c r="E23" i="3" s="1"/>
  <c r="C92" i="3"/>
  <c r="C101" i="3"/>
  <c r="C24" i="4"/>
  <c r="E24" i="4" s="1"/>
  <c r="C35" i="4"/>
  <c r="E35" i="4" s="1"/>
  <c r="F35" i="4" s="1"/>
  <c r="G35" i="4" s="1"/>
  <c r="C40" i="4"/>
  <c r="E40" i="4" s="1"/>
  <c r="F40" i="4" s="1"/>
  <c r="G40" i="4" s="1"/>
  <c r="E102" i="4"/>
  <c r="G55" i="5"/>
  <c r="D69" i="5"/>
  <c r="C112" i="5"/>
  <c r="E112" i="5" s="1"/>
  <c r="D118" i="5"/>
  <c r="E118" i="5" s="1"/>
  <c r="C43" i="2"/>
  <c r="E43" i="2" s="1"/>
  <c r="F43" i="2" s="1"/>
  <c r="G43" i="2" s="1"/>
  <c r="C105" i="2"/>
  <c r="E105" i="2" s="1"/>
  <c r="F105" i="2" s="1"/>
  <c r="G105" i="2" s="1"/>
  <c r="C114" i="2"/>
  <c r="E114" i="2" s="1"/>
  <c r="F114" i="2" s="1"/>
  <c r="G114" i="2" s="1"/>
  <c r="D117" i="2"/>
  <c r="E117" i="2" s="1"/>
  <c r="F117" i="2" s="1"/>
  <c r="G117" i="2" s="1"/>
  <c r="C3" i="3"/>
  <c r="E3" i="3" s="1"/>
  <c r="C29" i="3"/>
  <c r="E29" i="3" s="1"/>
  <c r="D43" i="3"/>
  <c r="E43" i="3" s="1"/>
  <c r="F43" i="3" s="1"/>
  <c r="G43" i="3" s="1"/>
  <c r="C46" i="4"/>
  <c r="E46" i="4" s="1"/>
  <c r="C52" i="4"/>
  <c r="E52" i="4" s="1"/>
  <c r="F52" i="4" s="1"/>
  <c r="G52" i="4" s="1"/>
  <c r="C58" i="4"/>
  <c r="E58" i="4" s="1"/>
  <c r="D65" i="4"/>
  <c r="E65" i="4" s="1"/>
  <c r="D89" i="4"/>
  <c r="D108" i="4"/>
  <c r="E108" i="4" s="1"/>
  <c r="C14" i="5"/>
  <c r="E14" i="5" s="1"/>
  <c r="F14" i="5" s="1"/>
  <c r="C19" i="5"/>
  <c r="E19" i="5" s="1"/>
  <c r="F19" i="5" s="1"/>
  <c r="C36" i="5"/>
  <c r="E36" i="5" s="1"/>
  <c r="F36" i="5" s="1"/>
  <c r="C41" i="5"/>
  <c r="E41" i="5" s="1"/>
  <c r="C49" i="5"/>
  <c r="C76" i="5"/>
  <c r="E76" i="5" s="1"/>
  <c r="C106" i="5"/>
  <c r="E106" i="5" s="1"/>
  <c r="C12" i="2"/>
  <c r="E12" i="2" s="1"/>
  <c r="F12" i="2" s="1"/>
  <c r="C68" i="2"/>
  <c r="E68" i="2" s="1"/>
  <c r="F68" i="2" s="1"/>
  <c r="G68" i="2" s="1"/>
  <c r="C95" i="2"/>
  <c r="E95" i="2" s="1"/>
  <c r="D109" i="3"/>
  <c r="C49" i="2"/>
  <c r="C56" i="2"/>
  <c r="E56" i="2" s="1"/>
  <c r="F56" i="2" s="1"/>
  <c r="C62" i="2"/>
  <c r="E62" i="2" s="1"/>
  <c r="F62" i="2" s="1"/>
  <c r="G62" i="2" s="1"/>
  <c r="C74" i="2"/>
  <c r="E74" i="2" s="1"/>
  <c r="E7" i="2"/>
  <c r="F7" i="2" s="1"/>
  <c r="G7" i="2" s="1"/>
  <c r="C21" i="2"/>
  <c r="E21" i="2" s="1"/>
  <c r="F21" i="2" s="1"/>
  <c r="E50" i="2"/>
  <c r="F50" i="2" s="1"/>
  <c r="G50" i="2" s="1"/>
  <c r="C85" i="2"/>
  <c r="E85" i="2" s="1"/>
  <c r="F85" i="2" s="1"/>
  <c r="G85" i="2" s="1"/>
  <c r="D100" i="2"/>
  <c r="E100" i="2" s="1"/>
  <c r="C109" i="2"/>
  <c r="E109" i="2" s="1"/>
  <c r="F109" i="2" s="1"/>
  <c r="G109" i="2" s="1"/>
  <c r="D16" i="3"/>
  <c r="E16" i="3" s="1"/>
  <c r="F16" i="3" s="1"/>
  <c r="G16" i="3" s="1"/>
  <c r="D84" i="3"/>
  <c r="E84" i="3" s="1"/>
  <c r="C110" i="3"/>
  <c r="D49" i="5"/>
  <c r="D66" i="4"/>
  <c r="E66" i="4" s="1"/>
  <c r="C90" i="4"/>
  <c r="C109" i="4"/>
  <c r="C115" i="4"/>
  <c r="E115" i="4" s="1"/>
  <c r="C5" i="5"/>
  <c r="E5" i="5" s="1"/>
  <c r="C9" i="5"/>
  <c r="E9" i="5" s="1"/>
  <c r="F9" i="5" s="1"/>
  <c r="D15" i="5"/>
  <c r="C25" i="5"/>
  <c r="C85" i="5"/>
  <c r="C101" i="5"/>
  <c r="E101" i="5" s="1"/>
  <c r="F101" i="5" s="1"/>
  <c r="C113" i="5"/>
  <c r="E113" i="5" s="1"/>
  <c r="C37" i="4"/>
  <c r="D98" i="4"/>
  <c r="E98" i="4" s="1"/>
  <c r="D104" i="4"/>
  <c r="D109" i="4"/>
  <c r="D120" i="4"/>
  <c r="E120" i="4" s="1"/>
  <c r="F120" i="4" s="1"/>
  <c r="G120" i="4" s="1"/>
  <c r="D20" i="5"/>
  <c r="D25" i="5"/>
  <c r="C72" i="5"/>
  <c r="E72" i="5" s="1"/>
  <c r="F72" i="5" s="1"/>
  <c r="G72" i="5" s="1"/>
  <c r="C120" i="5"/>
  <c r="C15" i="2"/>
  <c r="E15" i="2" s="1"/>
  <c r="E32" i="2"/>
  <c r="F32" i="2" s="1"/>
  <c r="G32" i="2" s="1"/>
  <c r="C44" i="2"/>
  <c r="E44" i="2" s="1"/>
  <c r="C75" i="2"/>
  <c r="E75" i="2" s="1"/>
  <c r="F75" i="2" s="1"/>
  <c r="G75" i="2" s="1"/>
  <c r="C27" i="2"/>
  <c r="E27" i="2" s="1"/>
  <c r="F27" i="2" s="1"/>
  <c r="G27" i="2" s="1"/>
  <c r="E33" i="2"/>
  <c r="F33" i="2" s="1"/>
  <c r="G33" i="2" s="1"/>
  <c r="C39" i="2"/>
  <c r="E39" i="2" s="1"/>
  <c r="E58" i="2"/>
  <c r="F58" i="2" s="1"/>
  <c r="G58" i="2" s="1"/>
  <c r="C5" i="3"/>
  <c r="E5" i="3" s="1"/>
  <c r="F5" i="3" s="1"/>
  <c r="G5" i="3" s="1"/>
  <c r="D10" i="3"/>
  <c r="E10" i="3" s="1"/>
  <c r="F10" i="3" s="1"/>
  <c r="G10" i="3" s="1"/>
  <c r="C55" i="3"/>
  <c r="E55" i="3" s="1"/>
  <c r="F55" i="3" s="1"/>
  <c r="G55" i="3" s="1"/>
  <c r="D76" i="3"/>
  <c r="E76" i="3" s="1"/>
  <c r="F76" i="3" s="1"/>
  <c r="G76" i="3" s="1"/>
  <c r="D118" i="3"/>
  <c r="E118" i="3" s="1"/>
  <c r="F118" i="3" s="1"/>
  <c r="G118" i="3" s="1"/>
  <c r="E16" i="5"/>
  <c r="E58" i="5"/>
  <c r="E94" i="5"/>
  <c r="E121" i="5"/>
  <c r="E78" i="4"/>
  <c r="F78" i="4" s="1"/>
  <c r="G78" i="4" s="1"/>
  <c r="E21" i="5"/>
  <c r="E71" i="2"/>
  <c r="F71" i="2" s="1"/>
  <c r="E102" i="2"/>
  <c r="F102" i="2" s="1"/>
  <c r="G102" i="2" s="1"/>
  <c r="C2" i="2"/>
  <c r="E2" i="2" s="1"/>
  <c r="C11" i="3"/>
  <c r="E11" i="3" s="1"/>
  <c r="F11" i="3" s="1"/>
  <c r="G11" i="3" s="1"/>
  <c r="C32" i="3"/>
  <c r="E32" i="3" s="1"/>
  <c r="F32" i="3" s="1"/>
  <c r="G32" i="3" s="1"/>
  <c r="C67" i="3"/>
  <c r="E67" i="3" s="1"/>
  <c r="D88" i="3"/>
  <c r="E88" i="3" s="1"/>
  <c r="C119" i="3"/>
  <c r="E8" i="4"/>
  <c r="D21" i="4"/>
  <c r="E21" i="4" s="1"/>
  <c r="C49" i="4"/>
  <c r="E49" i="4" s="1"/>
  <c r="C99" i="4"/>
  <c r="E99" i="4" s="1"/>
  <c r="D121" i="4"/>
  <c r="D52" i="5"/>
  <c r="E52" i="5" s="1"/>
  <c r="F52" i="5" s="1"/>
  <c r="G52" i="5" s="1"/>
  <c r="C110" i="5"/>
  <c r="E110" i="5" s="1"/>
  <c r="F110" i="5" s="1"/>
  <c r="G110" i="5" s="1"/>
  <c r="D115" i="5"/>
  <c r="F18" i="2"/>
  <c r="G18" i="2" s="1"/>
  <c r="F24" i="2"/>
  <c r="G24" i="2" s="1"/>
  <c r="F7" i="3"/>
  <c r="G7" i="3" s="1"/>
  <c r="F19" i="3"/>
  <c r="G19" i="3" s="1"/>
  <c r="F46" i="3"/>
  <c r="G46" i="3" s="1"/>
  <c r="F5" i="2"/>
  <c r="G5" i="2" s="1"/>
  <c r="F74" i="2"/>
  <c r="F26" i="2"/>
  <c r="G26" i="2" s="1"/>
  <c r="F46" i="2"/>
  <c r="G46" i="2" s="1"/>
  <c r="F27" i="3"/>
  <c r="G27" i="3" s="1"/>
  <c r="F9" i="2"/>
  <c r="G9" i="2" s="1"/>
  <c r="C96" i="3"/>
  <c r="E96" i="3" s="1"/>
  <c r="D42" i="2"/>
  <c r="C42" i="2"/>
  <c r="D47" i="2"/>
  <c r="C47" i="2"/>
  <c r="F22" i="3"/>
  <c r="G22" i="3" s="1"/>
  <c r="D79" i="3"/>
  <c r="E79" i="3" s="1"/>
  <c r="C72" i="3"/>
  <c r="D72" i="3"/>
  <c r="B4" i="6"/>
  <c r="D37" i="2"/>
  <c r="E59" i="2"/>
  <c r="D101" i="2"/>
  <c r="C101" i="2"/>
  <c r="B11" i="6"/>
  <c r="D121" i="2"/>
  <c r="F34" i="3"/>
  <c r="G34" i="3" s="1"/>
  <c r="C38" i="3"/>
  <c r="E38" i="3" s="1"/>
  <c r="D100" i="3"/>
  <c r="E100" i="3" s="1"/>
  <c r="C15" i="4"/>
  <c r="D15" i="4"/>
  <c r="D42" i="4"/>
  <c r="C42" i="4"/>
  <c r="D82" i="4"/>
  <c r="C82" i="4"/>
  <c r="B8" i="7"/>
  <c r="D85" i="3"/>
  <c r="C85" i="3"/>
  <c r="E121" i="2"/>
  <c r="C19" i="2"/>
  <c r="E19" i="2" s="1"/>
  <c r="C48" i="2"/>
  <c r="E48" i="2" s="1"/>
  <c r="G56" i="2"/>
  <c r="F80" i="2"/>
  <c r="G80" i="2" s="1"/>
  <c r="C48" i="4"/>
  <c r="D48" i="4"/>
  <c r="D13" i="2"/>
  <c r="G21" i="2"/>
  <c r="C28" i="2"/>
  <c r="E28" i="2" s="1"/>
  <c r="G30" i="2"/>
  <c r="D38" i="2"/>
  <c r="E38" i="2" s="1"/>
  <c r="D40" i="2"/>
  <c r="E40" i="2" s="1"/>
  <c r="C66" i="2"/>
  <c r="E66" i="2" s="1"/>
  <c r="G77" i="2"/>
  <c r="G83" i="2"/>
  <c r="B5" i="7"/>
  <c r="D49" i="3"/>
  <c r="E49" i="3" s="1"/>
  <c r="C39" i="3"/>
  <c r="E39" i="3" s="1"/>
  <c r="C57" i="2"/>
  <c r="E57" i="2" s="1"/>
  <c r="B6" i="6"/>
  <c r="D61" i="2"/>
  <c r="D64" i="2"/>
  <c r="E64" i="2" s="1"/>
  <c r="C72" i="2"/>
  <c r="E72" i="2" s="1"/>
  <c r="D78" i="2"/>
  <c r="C78" i="2"/>
  <c r="G81" i="2"/>
  <c r="C87" i="2"/>
  <c r="E87" i="2" s="1"/>
  <c r="C93" i="2"/>
  <c r="E93" i="2" s="1"/>
  <c r="D112" i="2"/>
  <c r="E112" i="2" s="1"/>
  <c r="F116" i="2"/>
  <c r="G116" i="2" s="1"/>
  <c r="F3" i="3"/>
  <c r="G3" i="3" s="1"/>
  <c r="F41" i="3"/>
  <c r="G41" i="3" s="1"/>
  <c r="D75" i="3"/>
  <c r="E75" i="3" s="1"/>
  <c r="F112" i="3"/>
  <c r="G112" i="3" s="1"/>
  <c r="F12" i="4"/>
  <c r="G12" i="4" s="1"/>
  <c r="D18" i="4"/>
  <c r="C18" i="4"/>
  <c r="D119" i="2"/>
  <c r="E119" i="2" s="1"/>
  <c r="G58" i="3"/>
  <c r="G10" i="4"/>
  <c r="F10" i="4"/>
  <c r="C8" i="2"/>
  <c r="E8" i="2" s="1"/>
  <c r="C3" i="2"/>
  <c r="E3" i="2" s="1"/>
  <c r="C10" i="2"/>
  <c r="E10" i="2" s="1"/>
  <c r="C14" i="2"/>
  <c r="E14" i="2" s="1"/>
  <c r="D20" i="2"/>
  <c r="E20" i="2" s="1"/>
  <c r="C22" i="2"/>
  <c r="E22" i="2" s="1"/>
  <c r="C31" i="2"/>
  <c r="E31" i="2" s="1"/>
  <c r="C55" i="2"/>
  <c r="E55" i="2" s="1"/>
  <c r="C61" i="2"/>
  <c r="C70" i="2"/>
  <c r="E70" i="2" s="1"/>
  <c r="C91" i="2"/>
  <c r="E91" i="2" s="1"/>
  <c r="C36" i="3"/>
  <c r="E36" i="3" s="1"/>
  <c r="C82" i="3"/>
  <c r="E82" i="3" s="1"/>
  <c r="C103" i="3"/>
  <c r="E103" i="3" s="1"/>
  <c r="D44" i="4"/>
  <c r="C44" i="4"/>
  <c r="F57" i="4"/>
  <c r="G57" i="4" s="1"/>
  <c r="F71" i="4"/>
  <c r="G71" i="4" s="1"/>
  <c r="E37" i="2"/>
  <c r="C45" i="2"/>
  <c r="E45" i="2" s="1"/>
  <c r="B9" i="6"/>
  <c r="D97" i="2"/>
  <c r="C97" i="2"/>
  <c r="G103" i="2"/>
  <c r="C93" i="3"/>
  <c r="D93" i="3"/>
  <c r="G53" i="2"/>
  <c r="C13" i="2"/>
  <c r="D51" i="2"/>
  <c r="C51" i="2"/>
  <c r="D60" i="2"/>
  <c r="C60" i="2"/>
  <c r="D31" i="3"/>
  <c r="C31" i="3"/>
  <c r="E116" i="3"/>
  <c r="G14" i="3"/>
  <c r="D102" i="3"/>
  <c r="E102" i="3" s="1"/>
  <c r="F28" i="3"/>
  <c r="G28" i="3" s="1"/>
  <c r="C16" i="2"/>
  <c r="E16" i="2" s="1"/>
  <c r="E76" i="2"/>
  <c r="D82" i="2"/>
  <c r="C82" i="2"/>
  <c r="C12" i="3"/>
  <c r="E12" i="3" s="1"/>
  <c r="C6" i="2"/>
  <c r="E6" i="2" s="1"/>
  <c r="B3" i="6"/>
  <c r="D25" i="2"/>
  <c r="E25" i="2" s="1"/>
  <c r="C34" i="2"/>
  <c r="E34" i="2" s="1"/>
  <c r="F44" i="2"/>
  <c r="G44" i="2" s="1"/>
  <c r="E105" i="3"/>
  <c r="F30" i="4"/>
  <c r="G30" i="4" s="1"/>
  <c r="F111" i="2"/>
  <c r="G111" i="2" s="1"/>
  <c r="F29" i="3"/>
  <c r="G29" i="3" s="1"/>
  <c r="B6" i="7"/>
  <c r="D61" i="3"/>
  <c r="F67" i="3"/>
  <c r="G67" i="3" s="1"/>
  <c r="F17" i="4"/>
  <c r="G17" i="4" s="1"/>
  <c r="D70" i="4"/>
  <c r="C70" i="4"/>
  <c r="D75" i="4"/>
  <c r="C75" i="4"/>
  <c r="D27" i="5"/>
  <c r="C27" i="5"/>
  <c r="C52" i="3"/>
  <c r="E52" i="3" s="1"/>
  <c r="C61" i="3"/>
  <c r="D74" i="3"/>
  <c r="C74" i="3"/>
  <c r="C81" i="3"/>
  <c r="E81" i="3" s="1"/>
  <c r="E95" i="3"/>
  <c r="D29" i="4"/>
  <c r="C29" i="4"/>
  <c r="C36" i="4"/>
  <c r="E36" i="4" s="1"/>
  <c r="D60" i="4"/>
  <c r="C60" i="4"/>
  <c r="D88" i="4"/>
  <c r="C88" i="4"/>
  <c r="G34" i="4"/>
  <c r="D79" i="5"/>
  <c r="C79" i="5"/>
  <c r="F119" i="5"/>
  <c r="G119" i="5" s="1"/>
  <c r="F101" i="4"/>
  <c r="G101" i="4" s="1"/>
  <c r="D102" i="5"/>
  <c r="C102" i="5"/>
  <c r="C23" i="4"/>
  <c r="E23" i="4" s="1"/>
  <c r="D31" i="4"/>
  <c r="C31" i="4"/>
  <c r="D38" i="4"/>
  <c r="C38" i="4"/>
  <c r="E90" i="4"/>
  <c r="F68" i="5"/>
  <c r="G68" i="5" s="1"/>
  <c r="C52" i="2"/>
  <c r="E52" i="2" s="1"/>
  <c r="C63" i="2"/>
  <c r="E63" i="2" s="1"/>
  <c r="C67" i="2"/>
  <c r="E67" i="2" s="1"/>
  <c r="F99" i="2"/>
  <c r="G99" i="2" s="1"/>
  <c r="C20" i="3"/>
  <c r="E20" i="3" s="1"/>
  <c r="F23" i="3"/>
  <c r="G23" i="3" s="1"/>
  <c r="C47" i="3"/>
  <c r="E47" i="3" s="1"/>
  <c r="D66" i="3"/>
  <c r="E66" i="3" s="1"/>
  <c r="D69" i="3"/>
  <c r="C69" i="3"/>
  <c r="E107" i="3"/>
  <c r="F8" i="4"/>
  <c r="G8" i="4" s="1"/>
  <c r="C67" i="4"/>
  <c r="E67" i="4" s="1"/>
  <c r="D79" i="4"/>
  <c r="C79" i="4"/>
  <c r="F96" i="4"/>
  <c r="G96" i="4" s="1"/>
  <c r="F41" i="5"/>
  <c r="G41" i="5" s="1"/>
  <c r="C84" i="2"/>
  <c r="E84" i="2" s="1"/>
  <c r="C4" i="3"/>
  <c r="E4" i="3" s="1"/>
  <c r="C6" i="3"/>
  <c r="E6" i="3" s="1"/>
  <c r="B2" i="7"/>
  <c r="D13" i="3"/>
  <c r="D60" i="3"/>
  <c r="E60" i="3" s="1"/>
  <c r="D63" i="3"/>
  <c r="C63" i="3"/>
  <c r="E104" i="3"/>
  <c r="C114" i="3"/>
  <c r="E114" i="3" s="1"/>
  <c r="C121" i="3"/>
  <c r="F32" i="4"/>
  <c r="G32" i="4" s="1"/>
  <c r="F39" i="4"/>
  <c r="G39" i="4" s="1"/>
  <c r="C54" i="4"/>
  <c r="E54" i="4" s="1"/>
  <c r="C2" i="3"/>
  <c r="C13" i="3"/>
  <c r="E13" i="3" s="1"/>
  <c r="C18" i="3"/>
  <c r="E18" i="3" s="1"/>
  <c r="C21" i="3"/>
  <c r="E21" i="3" s="1"/>
  <c r="C45" i="3"/>
  <c r="E45" i="3" s="1"/>
  <c r="C48" i="3"/>
  <c r="E48" i="3" s="1"/>
  <c r="D54" i="3"/>
  <c r="E54" i="3" s="1"/>
  <c r="D57" i="3"/>
  <c r="C57" i="3"/>
  <c r="E57" i="3" s="1"/>
  <c r="C70" i="3"/>
  <c r="E70" i="3" s="1"/>
  <c r="B7" i="7"/>
  <c r="D73" i="3"/>
  <c r="C87" i="3"/>
  <c r="E87" i="3" s="1"/>
  <c r="D91" i="3"/>
  <c r="E91" i="3" s="1"/>
  <c r="C94" i="3"/>
  <c r="E94" i="3" s="1"/>
  <c r="D121" i="3"/>
  <c r="F24" i="4"/>
  <c r="G24" i="4" s="1"/>
  <c r="F46" i="4"/>
  <c r="G46" i="4" s="1"/>
  <c r="C86" i="4"/>
  <c r="D86" i="4"/>
  <c r="D113" i="4"/>
  <c r="E113" i="4" s="1"/>
  <c r="E104" i="2"/>
  <c r="D49" i="2"/>
  <c r="E49" i="2" s="1"/>
  <c r="C54" i="2"/>
  <c r="E54" i="2" s="1"/>
  <c r="G69" i="2"/>
  <c r="D73" i="2"/>
  <c r="E73" i="2" s="1"/>
  <c r="C90" i="2"/>
  <c r="E90" i="2" s="1"/>
  <c r="C40" i="3"/>
  <c r="E40" i="3" s="1"/>
  <c r="D51" i="3"/>
  <c r="C51" i="3"/>
  <c r="C64" i="3"/>
  <c r="E64" i="3" s="1"/>
  <c r="C73" i="3"/>
  <c r="E28" i="4"/>
  <c r="E113" i="3"/>
  <c r="D14" i="4"/>
  <c r="C14" i="4"/>
  <c r="D41" i="4"/>
  <c r="C41" i="4"/>
  <c r="E63" i="4"/>
  <c r="D100" i="4"/>
  <c r="C100" i="4"/>
  <c r="D3" i="5"/>
  <c r="C3" i="5"/>
  <c r="D89" i="5"/>
  <c r="C89" i="5"/>
  <c r="D50" i="3"/>
  <c r="C50" i="3"/>
  <c r="D56" i="3"/>
  <c r="C56" i="3"/>
  <c r="D62" i="3"/>
  <c r="C62" i="3"/>
  <c r="D68" i="3"/>
  <c r="C68" i="3"/>
  <c r="C109" i="3"/>
  <c r="E109" i="3" s="1"/>
  <c r="C7" i="4"/>
  <c r="D7" i="4"/>
  <c r="C9" i="4"/>
  <c r="E9" i="4" s="1"/>
  <c r="D77" i="4"/>
  <c r="E77" i="4" s="1"/>
  <c r="E89" i="4"/>
  <c r="C93" i="4"/>
  <c r="E93" i="4" s="1"/>
  <c r="F108" i="4"/>
  <c r="G108" i="4" s="1"/>
  <c r="F119" i="4"/>
  <c r="G119" i="4" s="1"/>
  <c r="E15" i="5"/>
  <c r="D32" i="5"/>
  <c r="C32" i="5"/>
  <c r="C78" i="5"/>
  <c r="D78" i="5"/>
  <c r="F23" i="5"/>
  <c r="G23" i="5" s="1"/>
  <c r="D110" i="4"/>
  <c r="C110" i="4"/>
  <c r="F102" i="4"/>
  <c r="G102" i="4" s="1"/>
  <c r="F16" i="5"/>
  <c r="F111" i="5"/>
  <c r="G111" i="5" s="1"/>
  <c r="D53" i="3"/>
  <c r="C53" i="3"/>
  <c r="D59" i="3"/>
  <c r="C59" i="3"/>
  <c r="D65" i="3"/>
  <c r="C65" i="3"/>
  <c r="E65" i="3" s="1"/>
  <c r="D71" i="3"/>
  <c r="C71" i="3"/>
  <c r="D51" i="4"/>
  <c r="C51" i="4"/>
  <c r="C91" i="4"/>
  <c r="E91" i="4" s="1"/>
  <c r="F98" i="4"/>
  <c r="G98" i="4" s="1"/>
  <c r="F5" i="5"/>
  <c r="G5" i="5" s="1"/>
  <c r="C106" i="2"/>
  <c r="E106" i="2" s="1"/>
  <c r="C113" i="2"/>
  <c r="E113" i="2" s="1"/>
  <c r="C118" i="2"/>
  <c r="E118" i="2" s="1"/>
  <c r="C15" i="3"/>
  <c r="E15" i="3" s="1"/>
  <c r="C24" i="3"/>
  <c r="E24" i="3" s="1"/>
  <c r="C33" i="3"/>
  <c r="E33" i="3" s="1"/>
  <c r="C42" i="3"/>
  <c r="E42" i="3" s="1"/>
  <c r="E92" i="3"/>
  <c r="E101" i="3"/>
  <c r="E110" i="3"/>
  <c r="E119" i="3"/>
  <c r="C111" i="4"/>
  <c r="E111" i="4" s="1"/>
  <c r="F13" i="5"/>
  <c r="G13" i="5" s="1"/>
  <c r="D46" i="5"/>
  <c r="E46" i="5" s="1"/>
  <c r="F58" i="5"/>
  <c r="G58" i="5" s="1"/>
  <c r="D87" i="5"/>
  <c r="E87" i="5" s="1"/>
  <c r="F94" i="5"/>
  <c r="G94" i="5" s="1"/>
  <c r="F106" i="5"/>
  <c r="G106" i="5" s="1"/>
  <c r="E8" i="3"/>
  <c r="C78" i="3"/>
  <c r="E78" i="3" s="1"/>
  <c r="C90" i="3"/>
  <c r="E90" i="3" s="1"/>
  <c r="C97" i="3"/>
  <c r="C99" i="3"/>
  <c r="E99" i="3" s="1"/>
  <c r="C106" i="3"/>
  <c r="E106" i="3" s="1"/>
  <c r="C108" i="3"/>
  <c r="E108" i="3" s="1"/>
  <c r="C115" i="3"/>
  <c r="E115" i="3" s="1"/>
  <c r="C117" i="3"/>
  <c r="E117" i="3" s="1"/>
  <c r="C4" i="4"/>
  <c r="E4" i="4" s="1"/>
  <c r="C6" i="4"/>
  <c r="E6" i="4" s="1"/>
  <c r="F58" i="4"/>
  <c r="G58" i="4" s="1"/>
  <c r="D72" i="4"/>
  <c r="C72" i="4"/>
  <c r="D26" i="5"/>
  <c r="C26" i="5"/>
  <c r="F112" i="5"/>
  <c r="G112" i="5" s="1"/>
  <c r="C17" i="3"/>
  <c r="E17" i="3" s="1"/>
  <c r="C26" i="3"/>
  <c r="E26" i="3" s="1"/>
  <c r="C35" i="3"/>
  <c r="E35" i="3" s="1"/>
  <c r="C37" i="3"/>
  <c r="E37" i="3" s="1"/>
  <c r="C44" i="3"/>
  <c r="E44" i="3" s="1"/>
  <c r="D97" i="3"/>
  <c r="D19" i="4"/>
  <c r="C19" i="4"/>
  <c r="D62" i="4"/>
  <c r="E62" i="4" s="1"/>
  <c r="F99" i="4"/>
  <c r="G99" i="4" s="1"/>
  <c r="E104" i="4"/>
  <c r="G9" i="5"/>
  <c r="G36" i="5"/>
  <c r="D59" i="5"/>
  <c r="C59" i="5"/>
  <c r="E88" i="5"/>
  <c r="D50" i="4"/>
  <c r="C50" i="4"/>
  <c r="F116" i="4"/>
  <c r="G116" i="4" s="1"/>
  <c r="B9" i="8"/>
  <c r="D97" i="4"/>
  <c r="C97" i="4"/>
  <c r="D42" i="5"/>
  <c r="E42" i="5" s="1"/>
  <c r="D62" i="5"/>
  <c r="C62" i="5"/>
  <c r="F104" i="5"/>
  <c r="G104" i="5" s="1"/>
  <c r="B10" i="9"/>
  <c r="C109" i="5"/>
  <c r="C77" i="3"/>
  <c r="E77" i="3" s="1"/>
  <c r="C80" i="3"/>
  <c r="E80" i="3" s="1"/>
  <c r="C83" i="3"/>
  <c r="E83" i="3" s="1"/>
  <c r="C86" i="3"/>
  <c r="E86" i="3" s="1"/>
  <c r="C89" i="3"/>
  <c r="E89" i="3" s="1"/>
  <c r="F118" i="4"/>
  <c r="G118" i="4" s="1"/>
  <c r="D10" i="5"/>
  <c r="C10" i="5"/>
  <c r="C33" i="5"/>
  <c r="D33" i="5"/>
  <c r="D95" i="5"/>
  <c r="C95" i="5"/>
  <c r="C105" i="5"/>
  <c r="D105" i="5"/>
  <c r="D109" i="5"/>
  <c r="C2" i="4"/>
  <c r="C5" i="4"/>
  <c r="E5" i="4" s="1"/>
  <c r="C11" i="4"/>
  <c r="E11" i="4" s="1"/>
  <c r="C16" i="4"/>
  <c r="E16" i="4" s="1"/>
  <c r="C33" i="4"/>
  <c r="E33" i="4" s="1"/>
  <c r="C45" i="4"/>
  <c r="E45" i="4" s="1"/>
  <c r="D47" i="4"/>
  <c r="C47" i="4"/>
  <c r="D68" i="4"/>
  <c r="E68" i="4" s="1"/>
  <c r="D73" i="4"/>
  <c r="E73" i="4" s="1"/>
  <c r="C84" i="4"/>
  <c r="E84" i="4" s="1"/>
  <c r="F115" i="4"/>
  <c r="G115" i="4" s="1"/>
  <c r="F17" i="5"/>
  <c r="G17" i="5" s="1"/>
  <c r="F43" i="5"/>
  <c r="G43" i="5" s="1"/>
  <c r="C48" i="5"/>
  <c r="E48" i="5" s="1"/>
  <c r="F81" i="5"/>
  <c r="G81" i="5" s="1"/>
  <c r="E95" i="4"/>
  <c r="C106" i="4"/>
  <c r="E106" i="4" s="1"/>
  <c r="G14" i="5"/>
  <c r="F21" i="5"/>
  <c r="G21" i="5" s="1"/>
  <c r="E30" i="5"/>
  <c r="E34" i="5"/>
  <c r="C39" i="5"/>
  <c r="E39" i="5" s="1"/>
  <c r="F118" i="5"/>
  <c r="G118" i="5" s="1"/>
  <c r="E12" i="5"/>
  <c r="E20" i="5"/>
  <c r="G29" i="5"/>
  <c r="F65" i="5"/>
  <c r="G65" i="5" s="1"/>
  <c r="D108" i="5"/>
  <c r="C108" i="5"/>
  <c r="E115" i="5"/>
  <c r="E121" i="4"/>
  <c r="B4" i="9"/>
  <c r="C37" i="5"/>
  <c r="D37" i="5"/>
  <c r="D63" i="5"/>
  <c r="C63" i="5"/>
  <c r="F92" i="5"/>
  <c r="G92" i="5" s="1"/>
  <c r="B6" i="8"/>
  <c r="C53" i="4"/>
  <c r="E53" i="4" s="1"/>
  <c r="C56" i="4"/>
  <c r="E56" i="4" s="1"/>
  <c r="D59" i="4"/>
  <c r="E59" i="4" s="1"/>
  <c r="C81" i="4"/>
  <c r="E81" i="4" s="1"/>
  <c r="E6" i="5"/>
  <c r="D70" i="5"/>
  <c r="C70" i="5"/>
  <c r="D80" i="5"/>
  <c r="C80" i="5"/>
  <c r="D96" i="5"/>
  <c r="E96" i="5" s="1"/>
  <c r="F99" i="5"/>
  <c r="G99" i="5" s="1"/>
  <c r="E120" i="5"/>
  <c r="C69" i="4"/>
  <c r="E69" i="4" s="1"/>
  <c r="C103" i="4"/>
  <c r="E103" i="4" s="1"/>
  <c r="C50" i="5"/>
  <c r="E50" i="5" s="1"/>
  <c r="C60" i="5"/>
  <c r="D60" i="5"/>
  <c r="D64" i="5"/>
  <c r="E64" i="5" s="1"/>
  <c r="F76" i="5"/>
  <c r="G76" i="5" s="1"/>
  <c r="D93" i="5"/>
  <c r="C93" i="5"/>
  <c r="C100" i="5"/>
  <c r="D100" i="5"/>
  <c r="F113" i="5"/>
  <c r="G113" i="5" s="1"/>
  <c r="F121" i="5"/>
  <c r="G121" i="5" s="1"/>
  <c r="C61" i="4"/>
  <c r="E61" i="4" s="1"/>
  <c r="D74" i="4"/>
  <c r="E74" i="4" s="1"/>
  <c r="D83" i="4"/>
  <c r="E83" i="4" s="1"/>
  <c r="B8" i="8"/>
  <c r="D85" i="4"/>
  <c r="D92" i="4"/>
  <c r="E92" i="4" s="1"/>
  <c r="D11" i="5"/>
  <c r="C11" i="5"/>
  <c r="D44" i="5"/>
  <c r="C44" i="5"/>
  <c r="C57" i="5"/>
  <c r="E57" i="5" s="1"/>
  <c r="D90" i="5"/>
  <c r="C90" i="5"/>
  <c r="B9" i="9"/>
  <c r="C97" i="5"/>
  <c r="E117" i="5"/>
  <c r="C76" i="4"/>
  <c r="E76" i="4" s="1"/>
  <c r="C85" i="4"/>
  <c r="C94" i="4"/>
  <c r="E94" i="4" s="1"/>
  <c r="D117" i="4"/>
  <c r="C117" i="4"/>
  <c r="D71" i="5"/>
  <c r="C71" i="5"/>
  <c r="G74" i="5"/>
  <c r="D97" i="5"/>
  <c r="D116" i="5"/>
  <c r="C116" i="5"/>
  <c r="C2" i="5"/>
  <c r="D24" i="5"/>
  <c r="E24" i="5" s="1"/>
  <c r="C54" i="5"/>
  <c r="E54" i="5" s="1"/>
  <c r="F56" i="5"/>
  <c r="G56" i="5" s="1"/>
  <c r="C61" i="5"/>
  <c r="C84" i="5"/>
  <c r="E84" i="5" s="1"/>
  <c r="C86" i="5"/>
  <c r="E86" i="5" s="1"/>
  <c r="D91" i="5"/>
  <c r="E91" i="5" s="1"/>
  <c r="D107" i="5"/>
  <c r="C107" i="5"/>
  <c r="E112" i="4"/>
  <c r="E4" i="5"/>
  <c r="E22" i="5"/>
  <c r="G38" i="5"/>
  <c r="F40" i="5"/>
  <c r="G40" i="5" s="1"/>
  <c r="C45" i="5"/>
  <c r="E45" i="5" s="1"/>
  <c r="F47" i="5"/>
  <c r="G47" i="5" s="1"/>
  <c r="D61" i="5"/>
  <c r="C73" i="5"/>
  <c r="E73" i="5" s="1"/>
  <c r="B7" i="9"/>
  <c r="C77" i="5"/>
  <c r="E77" i="5" s="1"/>
  <c r="D82" i="5"/>
  <c r="E82" i="5" s="1"/>
  <c r="D98" i="5"/>
  <c r="C98" i="5"/>
  <c r="E114" i="5"/>
  <c r="D53" i="5"/>
  <c r="C53" i="5"/>
  <c r="E69" i="5"/>
  <c r="E85" i="5"/>
  <c r="G101" i="5"/>
  <c r="D35" i="5"/>
  <c r="C35" i="5"/>
  <c r="E51" i="5"/>
  <c r="E67" i="5"/>
  <c r="G83" i="5"/>
  <c r="B11" i="9"/>
  <c r="E13" i="2" l="1"/>
  <c r="G96" i="2"/>
  <c r="E117" i="4"/>
  <c r="E60" i="4"/>
  <c r="E121" i="3"/>
  <c r="E37" i="4"/>
  <c r="F37" i="4" s="1"/>
  <c r="G37" i="4" s="1"/>
  <c r="G16" i="5"/>
  <c r="G28" i="5"/>
  <c r="E86" i="4"/>
  <c r="F66" i="4"/>
  <c r="G66" i="4" s="1"/>
  <c r="E80" i="5"/>
  <c r="G74" i="2"/>
  <c r="E98" i="5"/>
  <c r="E72" i="4"/>
  <c r="E14" i="4"/>
  <c r="E31" i="4"/>
  <c r="E73" i="3"/>
  <c r="G25" i="3"/>
  <c r="G12" i="2"/>
  <c r="F27" i="4"/>
  <c r="G27" i="4" s="1"/>
  <c r="F31" i="5"/>
  <c r="G31" i="5" s="1"/>
  <c r="E97" i="4"/>
  <c r="G19" i="5"/>
  <c r="E79" i="5"/>
  <c r="E42" i="2"/>
  <c r="E35" i="5"/>
  <c r="E68" i="3"/>
  <c r="F64" i="4"/>
  <c r="G64" i="4" s="1"/>
  <c r="E79" i="4"/>
  <c r="F79" i="4" s="1"/>
  <c r="G79" i="4" s="1"/>
  <c r="E25" i="5"/>
  <c r="F25" i="5" s="1"/>
  <c r="G25" i="5" s="1"/>
  <c r="E53" i="5"/>
  <c r="F53" i="5" s="1"/>
  <c r="G53" i="5" s="1"/>
  <c r="E47" i="4"/>
  <c r="G115" i="2"/>
  <c r="E59" i="5"/>
  <c r="F59" i="5" s="1"/>
  <c r="G59" i="5" s="1"/>
  <c r="E102" i="5"/>
  <c r="F15" i="2"/>
  <c r="G15" i="2" s="1"/>
  <c r="E31" i="3"/>
  <c r="E97" i="5"/>
  <c r="E59" i="3"/>
  <c r="F100" i="2"/>
  <c r="G100" i="2" s="1"/>
  <c r="F89" i="2"/>
  <c r="G89" i="2" s="1"/>
  <c r="F84" i="3"/>
  <c r="G84" i="3" s="1"/>
  <c r="F21" i="4"/>
  <c r="G21" i="4" s="1"/>
  <c r="F65" i="4"/>
  <c r="G65" i="4" s="1"/>
  <c r="E70" i="5"/>
  <c r="E51" i="4"/>
  <c r="E100" i="4"/>
  <c r="F100" i="4" s="1"/>
  <c r="G100" i="4" s="1"/>
  <c r="E82" i="2"/>
  <c r="E47" i="2"/>
  <c r="F39" i="2"/>
  <c r="G39" i="2" s="1"/>
  <c r="E71" i="3"/>
  <c r="E51" i="3"/>
  <c r="F51" i="3" s="1"/>
  <c r="G51" i="3" s="1"/>
  <c r="E110" i="4"/>
  <c r="E69" i="3"/>
  <c r="E60" i="2"/>
  <c r="E48" i="4"/>
  <c r="E101" i="2"/>
  <c r="E109" i="4"/>
  <c r="E11" i="5"/>
  <c r="F11" i="5" s="1"/>
  <c r="G11" i="5" s="1"/>
  <c r="E105" i="5"/>
  <c r="E50" i="4"/>
  <c r="E50" i="3"/>
  <c r="F50" i="3" s="1"/>
  <c r="G50" i="3" s="1"/>
  <c r="E41" i="4"/>
  <c r="F41" i="4" s="1"/>
  <c r="G41" i="4" s="1"/>
  <c r="E38" i="4"/>
  <c r="E51" i="2"/>
  <c r="F51" i="2" s="1"/>
  <c r="G51" i="2" s="1"/>
  <c r="E61" i="2"/>
  <c r="F61" i="2" s="1"/>
  <c r="G61" i="2" s="1"/>
  <c r="G71" i="2"/>
  <c r="E49" i="5"/>
  <c r="F49" i="5" s="1"/>
  <c r="G49" i="5" s="1"/>
  <c r="E44" i="5"/>
  <c r="E85" i="4"/>
  <c r="E93" i="5"/>
  <c r="F93" i="5" s="1"/>
  <c r="G93" i="5" s="1"/>
  <c r="E78" i="5"/>
  <c r="F78" i="5" s="1"/>
  <c r="G78" i="5" s="1"/>
  <c r="L5" i="4"/>
  <c r="G22" i="8" s="1"/>
  <c r="E15" i="4"/>
  <c r="E107" i="5"/>
  <c r="F107" i="5" s="1"/>
  <c r="G107" i="5" s="1"/>
  <c r="E116" i="5"/>
  <c r="E63" i="5"/>
  <c r="F63" i="5" s="1"/>
  <c r="G63" i="5" s="1"/>
  <c r="E62" i="5"/>
  <c r="F49" i="4"/>
  <c r="G49" i="4" s="1"/>
  <c r="E10" i="5"/>
  <c r="E3" i="5"/>
  <c r="F3" i="5" s="1"/>
  <c r="G3" i="5" s="1"/>
  <c r="L5" i="3"/>
  <c r="G22" i="7" s="1"/>
  <c r="E61" i="3"/>
  <c r="F61" i="3" s="1"/>
  <c r="G61" i="3" s="1"/>
  <c r="L5" i="5"/>
  <c r="G22" i="9" s="1"/>
  <c r="F73" i="4"/>
  <c r="G73" i="4" s="1"/>
  <c r="F92" i="4"/>
  <c r="G92" i="4" s="1"/>
  <c r="F24" i="5"/>
  <c r="G24" i="5" s="1"/>
  <c r="F75" i="3"/>
  <c r="G75" i="3" s="1"/>
  <c r="F40" i="2"/>
  <c r="G40" i="2" s="1"/>
  <c r="F64" i="2"/>
  <c r="G64" i="2" s="1"/>
  <c r="F91" i="5"/>
  <c r="G91" i="5" s="1"/>
  <c r="F20" i="2"/>
  <c r="G20" i="2" s="1"/>
  <c r="F83" i="4"/>
  <c r="G83" i="4" s="1"/>
  <c r="F87" i="5"/>
  <c r="G87" i="5" s="1"/>
  <c r="F119" i="2"/>
  <c r="G119" i="2" s="1"/>
  <c r="F102" i="3"/>
  <c r="G102" i="3" s="1"/>
  <c r="F64" i="5"/>
  <c r="G64" i="5" s="1"/>
  <c r="F25" i="2"/>
  <c r="G25" i="2" s="1"/>
  <c r="F91" i="3"/>
  <c r="G91" i="3" s="1"/>
  <c r="F74" i="4"/>
  <c r="G74" i="4" s="1"/>
  <c r="F112" i="2"/>
  <c r="G112" i="2" s="1"/>
  <c r="F96" i="5"/>
  <c r="G96" i="5" s="1"/>
  <c r="F60" i="3"/>
  <c r="G60" i="3" s="1"/>
  <c r="F38" i="2"/>
  <c r="G38" i="2" s="1"/>
  <c r="F46" i="5"/>
  <c r="G46" i="5" s="1"/>
  <c r="F54" i="3"/>
  <c r="G54" i="3" s="1"/>
  <c r="F49" i="3"/>
  <c r="G49" i="3" s="1"/>
  <c r="F68" i="4"/>
  <c r="G68" i="4" s="1"/>
  <c r="F22" i="5"/>
  <c r="G22" i="5" s="1"/>
  <c r="E60" i="5"/>
  <c r="F70" i="5"/>
  <c r="G70" i="5" s="1"/>
  <c r="F95" i="4"/>
  <c r="G95" i="4" s="1"/>
  <c r="L4" i="4"/>
  <c r="F22" i="8" s="1"/>
  <c r="E2" i="4"/>
  <c r="F88" i="5"/>
  <c r="G88" i="5" s="1"/>
  <c r="F44" i="3"/>
  <c r="G44" i="3" s="1"/>
  <c r="F99" i="3"/>
  <c r="G99" i="3" s="1"/>
  <c r="F15" i="3"/>
  <c r="G15" i="3" s="1"/>
  <c r="F59" i="4"/>
  <c r="G59" i="4" s="1"/>
  <c r="F50" i="5"/>
  <c r="G50" i="5" s="1"/>
  <c r="F20" i="5"/>
  <c r="G20" i="5" s="1"/>
  <c r="E97" i="3"/>
  <c r="F118" i="2"/>
  <c r="G118" i="2" s="1"/>
  <c r="F38" i="4"/>
  <c r="G38" i="4" s="1"/>
  <c r="F13" i="2"/>
  <c r="G13" i="2" s="1"/>
  <c r="F70" i="2"/>
  <c r="G70" i="2" s="1"/>
  <c r="F2" i="2"/>
  <c r="G2" i="2" s="1"/>
  <c r="F15" i="4"/>
  <c r="G15" i="4" s="1"/>
  <c r="F95" i="2"/>
  <c r="G95" i="2" s="1"/>
  <c r="F89" i="4"/>
  <c r="G89" i="4" s="1"/>
  <c r="F57" i="3"/>
  <c r="G57" i="3" s="1"/>
  <c r="F54" i="4"/>
  <c r="G54" i="4" s="1"/>
  <c r="F98" i="5"/>
  <c r="G98" i="5" s="1"/>
  <c r="F4" i="5"/>
  <c r="G4" i="5" s="1"/>
  <c r="F37" i="3"/>
  <c r="G37" i="3" s="1"/>
  <c r="F40" i="3"/>
  <c r="G40" i="3" s="1"/>
  <c r="F52" i="3"/>
  <c r="G52" i="3" s="1"/>
  <c r="F112" i="4"/>
  <c r="G112" i="4" s="1"/>
  <c r="E2" i="5"/>
  <c r="L4" i="5"/>
  <c r="F22" i="9" s="1"/>
  <c r="F94" i="4"/>
  <c r="G94" i="4" s="1"/>
  <c r="F103" i="4"/>
  <c r="G103" i="4" s="1"/>
  <c r="F6" i="5"/>
  <c r="G6" i="5" s="1"/>
  <c r="F12" i="5"/>
  <c r="G12" i="5" s="1"/>
  <c r="F84" i="4"/>
  <c r="G84" i="4" s="1"/>
  <c r="F35" i="3"/>
  <c r="G35" i="3" s="1"/>
  <c r="F90" i="3"/>
  <c r="G90" i="3" s="1"/>
  <c r="F113" i="2"/>
  <c r="G113" i="2" s="1"/>
  <c r="F9" i="4"/>
  <c r="G9" i="4" s="1"/>
  <c r="E89" i="5"/>
  <c r="F90" i="2"/>
  <c r="G90" i="2" s="1"/>
  <c r="F67" i="4"/>
  <c r="G67" i="4" s="1"/>
  <c r="F20" i="3"/>
  <c r="G20" i="3" s="1"/>
  <c r="E27" i="5"/>
  <c r="F8" i="2"/>
  <c r="G8" i="2" s="1"/>
  <c r="E18" i="4"/>
  <c r="F28" i="2"/>
  <c r="G28" i="2" s="1"/>
  <c r="F79" i="3"/>
  <c r="G79" i="3" s="1"/>
  <c r="L4" i="2"/>
  <c r="F22" i="6" s="1"/>
  <c r="F44" i="5"/>
  <c r="F106" i="4"/>
  <c r="G106" i="4" s="1"/>
  <c r="F106" i="3"/>
  <c r="G106" i="3" s="1"/>
  <c r="F93" i="4"/>
  <c r="G93" i="4" s="1"/>
  <c r="G63" i="4"/>
  <c r="F63" i="4"/>
  <c r="F70" i="3"/>
  <c r="G70" i="3" s="1"/>
  <c r="F114" i="5"/>
  <c r="G114" i="5" s="1"/>
  <c r="F117" i="4"/>
  <c r="G117" i="4" s="1"/>
  <c r="F72" i="4"/>
  <c r="G72" i="4" s="1"/>
  <c r="F85" i="4"/>
  <c r="G85" i="4" s="1"/>
  <c r="F69" i="4"/>
  <c r="G69" i="4" s="1"/>
  <c r="F106" i="2"/>
  <c r="G106" i="2" s="1"/>
  <c r="F71" i="3"/>
  <c r="G71" i="3" s="1"/>
  <c r="F14" i="4"/>
  <c r="G14" i="4" s="1"/>
  <c r="F73" i="2"/>
  <c r="G73" i="2" s="1"/>
  <c r="F48" i="3"/>
  <c r="G48" i="3" s="1"/>
  <c r="F6" i="3"/>
  <c r="G6" i="3" s="1"/>
  <c r="F31" i="4"/>
  <c r="G31" i="4" s="1"/>
  <c r="F79" i="5"/>
  <c r="G79" i="5" s="1"/>
  <c r="F60" i="4"/>
  <c r="G60" i="4" s="1"/>
  <c r="F82" i="2"/>
  <c r="G82" i="2" s="1"/>
  <c r="F55" i="2"/>
  <c r="G55" i="2" s="1"/>
  <c r="F121" i="2"/>
  <c r="G121" i="2" s="1"/>
  <c r="F59" i="2"/>
  <c r="G59" i="2" s="1"/>
  <c r="L5" i="2"/>
  <c r="G22" i="6" s="1"/>
  <c r="F91" i="4"/>
  <c r="G91" i="4" s="1"/>
  <c r="F67" i="5"/>
  <c r="G67" i="5" s="1"/>
  <c r="F82" i="5"/>
  <c r="G82" i="5" s="1"/>
  <c r="F116" i="5"/>
  <c r="G116" i="5" s="1"/>
  <c r="F81" i="4"/>
  <c r="G81" i="4" s="1"/>
  <c r="F89" i="3"/>
  <c r="G89" i="3" s="1"/>
  <c r="F26" i="3"/>
  <c r="G26" i="3" s="1"/>
  <c r="F78" i="3"/>
  <c r="G78" i="3" s="1"/>
  <c r="F111" i="4"/>
  <c r="G111" i="4" s="1"/>
  <c r="F51" i="5"/>
  <c r="G51" i="5" s="1"/>
  <c r="F77" i="5"/>
  <c r="G77" i="5" s="1"/>
  <c r="F76" i="4"/>
  <c r="G76" i="4" s="1"/>
  <c r="F120" i="5"/>
  <c r="G120" i="5" s="1"/>
  <c r="E37" i="5"/>
  <c r="E95" i="5"/>
  <c r="F86" i="3"/>
  <c r="G86" i="3" s="1"/>
  <c r="F17" i="3"/>
  <c r="G17" i="3" s="1"/>
  <c r="F62" i="4"/>
  <c r="G62" i="4" s="1"/>
  <c r="F8" i="3"/>
  <c r="G8" i="3" s="1"/>
  <c r="E32" i="5"/>
  <c r="E7" i="4"/>
  <c r="F42" i="5"/>
  <c r="G42" i="5" s="1"/>
  <c r="F45" i="3"/>
  <c r="G45" i="3" s="1"/>
  <c r="F4" i="3"/>
  <c r="G4" i="3" s="1"/>
  <c r="E75" i="4"/>
  <c r="E93" i="3"/>
  <c r="E44" i="4"/>
  <c r="F57" i="2"/>
  <c r="G57" i="2" s="1"/>
  <c r="F96" i="3"/>
  <c r="G96" i="3" s="1"/>
  <c r="F84" i="2"/>
  <c r="G84" i="2" s="1"/>
  <c r="F67" i="2"/>
  <c r="G67" i="2" s="1"/>
  <c r="F23" i="4"/>
  <c r="G23" i="4" s="1"/>
  <c r="F36" i="4"/>
  <c r="G36" i="4" s="1"/>
  <c r="F66" i="3"/>
  <c r="G66" i="3" s="1"/>
  <c r="F76" i="2"/>
  <c r="G76" i="2" s="1"/>
  <c r="F31" i="2"/>
  <c r="G31" i="2" s="1"/>
  <c r="F39" i="3"/>
  <c r="G39" i="3" s="1"/>
  <c r="E85" i="3"/>
  <c r="F38" i="3"/>
  <c r="G38" i="3" s="1"/>
  <c r="F113" i="3"/>
  <c r="G113" i="3" s="1"/>
  <c r="F54" i="2"/>
  <c r="G54" i="2" s="1"/>
  <c r="F121" i="3"/>
  <c r="G121" i="3" s="1"/>
  <c r="F73" i="5"/>
  <c r="G73" i="5" s="1"/>
  <c r="F86" i="5"/>
  <c r="G86" i="5" s="1"/>
  <c r="F97" i="5"/>
  <c r="G97" i="5" s="1"/>
  <c r="E100" i="5"/>
  <c r="F53" i="4"/>
  <c r="G53" i="4" s="1"/>
  <c r="F121" i="4"/>
  <c r="G121" i="4" s="1"/>
  <c r="F34" i="5"/>
  <c r="G34" i="5" s="1"/>
  <c r="F80" i="3"/>
  <c r="G80" i="3" s="1"/>
  <c r="F6" i="4"/>
  <c r="G6" i="4" s="1"/>
  <c r="F15" i="5"/>
  <c r="G15" i="5" s="1"/>
  <c r="F49" i="2"/>
  <c r="G49" i="2" s="1"/>
  <c r="F94" i="3"/>
  <c r="G94" i="3" s="1"/>
  <c r="F18" i="3"/>
  <c r="G18" i="3" s="1"/>
  <c r="F114" i="3"/>
  <c r="G114" i="3" s="1"/>
  <c r="F63" i="2"/>
  <c r="G63" i="2" s="1"/>
  <c r="E29" i="4"/>
  <c r="E70" i="4"/>
  <c r="F105" i="3"/>
  <c r="G105" i="3" s="1"/>
  <c r="F12" i="3"/>
  <c r="G12" i="3" s="1"/>
  <c r="F116" i="3"/>
  <c r="G116" i="3"/>
  <c r="E97" i="2"/>
  <c r="F103" i="3"/>
  <c r="G103" i="3" s="1"/>
  <c r="F22" i="2"/>
  <c r="G22" i="2" s="1"/>
  <c r="F48" i="4"/>
  <c r="G48" i="4" s="1"/>
  <c r="F100" i="3"/>
  <c r="G100" i="3" s="1"/>
  <c r="E71" i="5"/>
  <c r="F35" i="5"/>
  <c r="G35" i="5" s="1"/>
  <c r="F117" i="5"/>
  <c r="G117" i="5" s="1"/>
  <c r="F56" i="4"/>
  <c r="G56" i="4" s="1"/>
  <c r="F83" i="3"/>
  <c r="G83" i="3" s="1"/>
  <c r="F97" i="4"/>
  <c r="G97" i="4" s="1"/>
  <c r="F104" i="4"/>
  <c r="G104" i="4" s="1"/>
  <c r="F119" i="3"/>
  <c r="G119" i="3" s="1"/>
  <c r="F68" i="3"/>
  <c r="G68" i="3" s="1"/>
  <c r="F84" i="5"/>
  <c r="G84" i="5" s="1"/>
  <c r="F104" i="2"/>
  <c r="G104" i="2" s="1"/>
  <c r="F13" i="3"/>
  <c r="G13" i="3" s="1"/>
  <c r="F104" i="3"/>
  <c r="G104" i="3" s="1"/>
  <c r="F52" i="2"/>
  <c r="G52" i="2" s="1"/>
  <c r="F102" i="5"/>
  <c r="G102" i="5" s="1"/>
  <c r="F16" i="2"/>
  <c r="G16" i="2" s="1"/>
  <c r="F31" i="3"/>
  <c r="G31" i="3" s="1"/>
  <c r="F82" i="3"/>
  <c r="G82" i="3" s="1"/>
  <c r="F93" i="2"/>
  <c r="G93" i="2" s="1"/>
  <c r="F65" i="3"/>
  <c r="G65" i="3" s="1"/>
  <c r="F109" i="3"/>
  <c r="G109" i="3" s="1"/>
  <c r="F21" i="3"/>
  <c r="G21" i="3" s="1"/>
  <c r="F110" i="3"/>
  <c r="G110" i="3" s="1"/>
  <c r="F115" i="5"/>
  <c r="G115" i="5" s="1"/>
  <c r="F30" i="5"/>
  <c r="G30" i="5" s="1"/>
  <c r="F45" i="4"/>
  <c r="G45" i="4" s="1"/>
  <c r="F77" i="3"/>
  <c r="G77" i="3" s="1"/>
  <c r="F4" i="4"/>
  <c r="G4" i="4" s="1"/>
  <c r="F101" i="3"/>
  <c r="G101" i="3" s="1"/>
  <c r="F59" i="3"/>
  <c r="G59" i="3" s="1"/>
  <c r="F110" i="4"/>
  <c r="G110" i="4" s="1"/>
  <c r="F28" i="4"/>
  <c r="G28" i="4" s="1"/>
  <c r="F85" i="5"/>
  <c r="G85" i="5" s="1"/>
  <c r="E61" i="5"/>
  <c r="E90" i="5"/>
  <c r="E108" i="5"/>
  <c r="F33" i="4"/>
  <c r="G33" i="4" s="1"/>
  <c r="E33" i="5"/>
  <c r="E109" i="5"/>
  <c r="F117" i="3"/>
  <c r="G117" i="3" s="1"/>
  <c r="F92" i="3"/>
  <c r="G92" i="3" s="1"/>
  <c r="E62" i="3"/>
  <c r="F88" i="3"/>
  <c r="G88" i="3" s="1"/>
  <c r="F87" i="3"/>
  <c r="G87" i="3" s="1"/>
  <c r="L4" i="3"/>
  <c r="F22" i="7" s="1"/>
  <c r="E2" i="3"/>
  <c r="F107" i="3"/>
  <c r="G107" i="3" s="1"/>
  <c r="E88" i="4"/>
  <c r="F95" i="3"/>
  <c r="G95" i="3" s="1"/>
  <c r="F34" i="2"/>
  <c r="G34" i="2" s="1"/>
  <c r="F14" i="2"/>
  <c r="G14" i="2" s="1"/>
  <c r="F87" i="2"/>
  <c r="G87" i="2" s="1"/>
  <c r="E82" i="4"/>
  <c r="E72" i="3"/>
  <c r="F39" i="5"/>
  <c r="G39" i="5" s="1"/>
  <c r="F48" i="5"/>
  <c r="G48" i="5" s="1"/>
  <c r="F47" i="4"/>
  <c r="G47" i="4" s="1"/>
  <c r="F69" i="5"/>
  <c r="G69" i="5" s="1"/>
  <c r="F45" i="5"/>
  <c r="G45" i="5" s="1"/>
  <c r="F16" i="4"/>
  <c r="G16" i="4" s="1"/>
  <c r="E19" i="4"/>
  <c r="E26" i="5"/>
  <c r="F115" i="3"/>
  <c r="G115" i="3" s="1"/>
  <c r="F42" i="3"/>
  <c r="G42" i="3" s="1"/>
  <c r="E53" i="3"/>
  <c r="F77" i="4"/>
  <c r="G77" i="4" s="1"/>
  <c r="F73" i="3"/>
  <c r="G73" i="3" s="1"/>
  <c r="F113" i="4"/>
  <c r="G113" i="4" s="1"/>
  <c r="F69" i="3"/>
  <c r="G69" i="3" s="1"/>
  <c r="F81" i="3"/>
  <c r="G81" i="3" s="1"/>
  <c r="F60" i="2"/>
  <c r="G60" i="2" s="1"/>
  <c r="F36" i="3"/>
  <c r="G36" i="3" s="1"/>
  <c r="F10" i="2"/>
  <c r="G10" i="2" s="1"/>
  <c r="F54" i="5"/>
  <c r="G54" i="5" s="1"/>
  <c r="F57" i="5"/>
  <c r="G57" i="5" s="1"/>
  <c r="F80" i="5"/>
  <c r="G80" i="5" s="1"/>
  <c r="F11" i="4"/>
  <c r="G11" i="4"/>
  <c r="F10" i="5"/>
  <c r="G10" i="5" s="1"/>
  <c r="F50" i="4"/>
  <c r="G50" i="4" s="1"/>
  <c r="F108" i="3"/>
  <c r="G108" i="3" s="1"/>
  <c r="F33" i="3"/>
  <c r="G33" i="3" s="1"/>
  <c r="E56" i="3"/>
  <c r="F64" i="3"/>
  <c r="G64" i="3" s="1"/>
  <c r="F86" i="4"/>
  <c r="G86" i="4" s="1"/>
  <c r="E63" i="3"/>
  <c r="E74" i="3"/>
  <c r="F45" i="2"/>
  <c r="G45" i="2" s="1"/>
  <c r="F3" i="2"/>
  <c r="G3" i="2" s="1"/>
  <c r="E78" i="2"/>
  <c r="F66" i="2"/>
  <c r="G66" i="2" s="1"/>
  <c r="F48" i="2"/>
  <c r="G48" i="2" s="1"/>
  <c r="E42" i="4"/>
  <c r="F61" i="4"/>
  <c r="G61" i="4" s="1"/>
  <c r="F24" i="3"/>
  <c r="G24" i="3" s="1"/>
  <c r="F37" i="2"/>
  <c r="G37" i="2" s="1"/>
  <c r="F101" i="2"/>
  <c r="G101" i="2" s="1"/>
  <c r="F47" i="2"/>
  <c r="G47" i="2" s="1"/>
  <c r="F5" i="4"/>
  <c r="G5" i="4"/>
  <c r="F47" i="3"/>
  <c r="G47" i="3" s="1"/>
  <c r="F90" i="4"/>
  <c r="G90" i="4" s="1"/>
  <c r="F6" i="2"/>
  <c r="G6" i="2" s="1"/>
  <c r="F91" i="2"/>
  <c r="G91" i="2" s="1"/>
  <c r="F72" i="2"/>
  <c r="G72" i="2" s="1"/>
  <c r="F19" i="2"/>
  <c r="G19" i="2" s="1"/>
  <c r="F105" i="5" l="1"/>
  <c r="G105" i="5" s="1"/>
  <c r="G44" i="5"/>
  <c r="C10" i="6"/>
  <c r="F42" i="2"/>
  <c r="G42" i="2" s="1"/>
  <c r="C5" i="6" s="1"/>
  <c r="F62" i="5"/>
  <c r="G62" i="5" s="1"/>
  <c r="C5" i="7"/>
  <c r="C11" i="9"/>
  <c r="C11" i="6"/>
  <c r="C3" i="9"/>
  <c r="F51" i="4"/>
  <c r="G51" i="4" s="1"/>
  <c r="C6" i="8" s="1"/>
  <c r="F109" i="4"/>
  <c r="G109" i="4" s="1"/>
  <c r="C10" i="8" s="1"/>
  <c r="C5" i="9"/>
  <c r="C3" i="7"/>
  <c r="C6" i="6"/>
  <c r="C4" i="7"/>
  <c r="C7" i="6"/>
  <c r="C3" i="6"/>
  <c r="C10" i="7"/>
  <c r="C4" i="6"/>
  <c r="C8" i="9"/>
  <c r="F70" i="4"/>
  <c r="G70" i="4" s="1"/>
  <c r="C7" i="8" s="1"/>
  <c r="F100" i="5"/>
  <c r="G100" i="5" s="1"/>
  <c r="F7" i="4"/>
  <c r="G7" i="4" s="1"/>
  <c r="F27" i="5"/>
  <c r="G27" i="5" s="1"/>
  <c r="C11" i="7"/>
  <c r="F26" i="5"/>
  <c r="G26" i="5" s="1"/>
  <c r="F29" i="4"/>
  <c r="G29" i="4" s="1"/>
  <c r="C4" i="8" s="1"/>
  <c r="F32" i="5"/>
  <c r="G32" i="5" s="1"/>
  <c r="F82" i="4"/>
  <c r="G82" i="4" s="1"/>
  <c r="F33" i="5"/>
  <c r="G33" i="5" s="1"/>
  <c r="F44" i="4"/>
  <c r="G44" i="4"/>
  <c r="F2" i="5"/>
  <c r="G2" i="5" s="1"/>
  <c r="F60" i="5"/>
  <c r="G60" i="5" s="1"/>
  <c r="F2" i="3"/>
  <c r="F19" i="4"/>
  <c r="G19" i="4" s="1"/>
  <c r="F88" i="4"/>
  <c r="G88" i="4" s="1"/>
  <c r="C9" i="8" s="1"/>
  <c r="F74" i="3"/>
  <c r="G74" i="3" s="1"/>
  <c r="F63" i="3"/>
  <c r="G63" i="3" s="1"/>
  <c r="F72" i="3"/>
  <c r="G72" i="3" s="1"/>
  <c r="F109" i="5"/>
  <c r="G109" i="5" s="1"/>
  <c r="F93" i="3"/>
  <c r="G93" i="3" s="1"/>
  <c r="F97" i="2"/>
  <c r="G97" i="2"/>
  <c r="C9" i="6" s="1"/>
  <c r="F85" i="3"/>
  <c r="G85" i="3" s="1"/>
  <c r="F75" i="4"/>
  <c r="G75" i="4" s="1"/>
  <c r="F18" i="4"/>
  <c r="G18" i="4" s="1"/>
  <c r="F89" i="5"/>
  <c r="G89" i="5" s="1"/>
  <c r="F53" i="3"/>
  <c r="G53" i="3" s="1"/>
  <c r="F108" i="5"/>
  <c r="G108" i="5" s="1"/>
  <c r="F71" i="5"/>
  <c r="G71" i="5" s="1"/>
  <c r="F97" i="3"/>
  <c r="G97" i="3" s="1"/>
  <c r="F90" i="5"/>
  <c r="G90" i="5" s="1"/>
  <c r="C2" i="6"/>
  <c r="I2" i="2"/>
  <c r="F2" i="4"/>
  <c r="G2" i="4" s="1"/>
  <c r="F56" i="3"/>
  <c r="G56" i="3" s="1"/>
  <c r="F78" i="2"/>
  <c r="F61" i="5"/>
  <c r="G61" i="5" s="1"/>
  <c r="G95" i="5"/>
  <c r="F95" i="5"/>
  <c r="F42" i="4"/>
  <c r="G42" i="4" s="1"/>
  <c r="C11" i="8"/>
  <c r="F62" i="3"/>
  <c r="G62" i="3" s="1"/>
  <c r="F37" i="5"/>
  <c r="G37" i="5" s="1"/>
  <c r="C6" i="7" l="1"/>
  <c r="L6" i="2"/>
  <c r="H22" i="6" s="1"/>
  <c r="C9" i="9"/>
  <c r="G78" i="2"/>
  <c r="C8" i="6" s="1"/>
  <c r="C8" i="8"/>
  <c r="C4" i="9"/>
  <c r="C7" i="9"/>
  <c r="C10" i="9"/>
  <c r="C5" i="8"/>
  <c r="C7" i="7"/>
  <c r="C3" i="8"/>
  <c r="L6" i="3"/>
  <c r="H22" i="7" s="1"/>
  <c r="C9" i="7"/>
  <c r="C2" i="8"/>
  <c r="L7" i="4"/>
  <c r="I2" i="4"/>
  <c r="C6" i="9"/>
  <c r="G2" i="3"/>
  <c r="C8" i="7"/>
  <c r="L6" i="5"/>
  <c r="H22" i="9" s="1"/>
  <c r="L6" i="4"/>
  <c r="H22" i="8" s="1"/>
  <c r="I2" i="5"/>
  <c r="C2" i="9"/>
  <c r="L7" i="5"/>
  <c r="L7" i="2"/>
  <c r="H3" i="2"/>
  <c r="I3" i="2" s="1"/>
  <c r="H4" i="2" l="1"/>
  <c r="I4" i="2" s="1"/>
  <c r="H3" i="5"/>
  <c r="I3" i="5" s="1"/>
  <c r="C2" i="7"/>
  <c r="I2" i="3"/>
  <c r="L7" i="3"/>
  <c r="H3" i="4"/>
  <c r="I3" i="4" s="1"/>
  <c r="H4" i="5" l="1"/>
  <c r="I4" i="5" s="1"/>
  <c r="H4" i="4"/>
  <c r="I4" i="4" s="1"/>
  <c r="H3" i="3"/>
  <c r="I3" i="3" s="1"/>
  <c r="H5" i="2"/>
  <c r="I5" i="2" s="1"/>
  <c r="H5" i="5" l="1"/>
  <c r="I5" i="5"/>
  <c r="H6" i="2"/>
  <c r="I6" i="2" s="1"/>
  <c r="H4" i="3"/>
  <c r="I4" i="3" s="1"/>
  <c r="H5" i="4"/>
  <c r="I5" i="4" s="1"/>
  <c r="H5" i="3" l="1"/>
  <c r="I5" i="3" s="1"/>
  <c r="H6" i="4"/>
  <c r="I6" i="4"/>
  <c r="H7" i="2"/>
  <c r="I7" i="2" s="1"/>
  <c r="H6" i="5"/>
  <c r="I6" i="5"/>
  <c r="H6" i="3" l="1"/>
  <c r="I6" i="3" s="1"/>
  <c r="H7" i="5"/>
  <c r="I7" i="5" s="1"/>
  <c r="H8" i="2"/>
  <c r="I8" i="2" s="1"/>
  <c r="H7" i="4"/>
  <c r="I7" i="4" s="1"/>
  <c r="H9" i="2" l="1"/>
  <c r="I9" i="2" s="1"/>
  <c r="H8" i="5"/>
  <c r="I8" i="5"/>
  <c r="H8" i="4"/>
  <c r="I8" i="4" s="1"/>
  <c r="H7" i="3"/>
  <c r="I7" i="3" s="1"/>
  <c r="H8" i="3" l="1"/>
  <c r="I8" i="3" s="1"/>
  <c r="H10" i="2"/>
  <c r="I10" i="2" s="1"/>
  <c r="H9" i="4"/>
  <c r="I9" i="4" s="1"/>
  <c r="H9" i="5"/>
  <c r="I9" i="5" s="1"/>
  <c r="H10" i="4" l="1"/>
  <c r="I10" i="4" s="1"/>
  <c r="H10" i="5"/>
  <c r="I10" i="5" s="1"/>
  <c r="H11" i="2"/>
  <c r="I11" i="2" s="1"/>
  <c r="H9" i="3"/>
  <c r="I9" i="3" s="1"/>
  <c r="H11" i="5" l="1"/>
  <c r="I11" i="5" s="1"/>
  <c r="H11" i="4"/>
  <c r="I11" i="4" s="1"/>
  <c r="H12" i="2"/>
  <c r="I12" i="2" s="1"/>
  <c r="H10" i="3"/>
  <c r="I10" i="3"/>
  <c r="H12" i="4" l="1"/>
  <c r="I12" i="4" s="1"/>
  <c r="H13" i="2"/>
  <c r="I13" i="2" s="1"/>
  <c r="H12" i="5"/>
  <c r="I12" i="5" s="1"/>
  <c r="H11" i="3"/>
  <c r="I11" i="3" s="1"/>
  <c r="H12" i="3" l="1"/>
  <c r="I12" i="3" s="1"/>
  <c r="H13" i="4"/>
  <c r="I13" i="4" s="1"/>
  <c r="D2" i="6"/>
  <c r="B2" i="10" s="1"/>
  <c r="H14" i="2"/>
  <c r="I14" i="2" s="1"/>
  <c r="H13" i="5"/>
  <c r="I13" i="5" s="1"/>
  <c r="H15" i="2" l="1"/>
  <c r="I15" i="2" s="1"/>
  <c r="D2" i="9"/>
  <c r="E2" i="10" s="1"/>
  <c r="H14" i="5"/>
  <c r="I14" i="5" s="1"/>
  <c r="H13" i="3"/>
  <c r="I13" i="3"/>
  <c r="D2" i="8"/>
  <c r="D2" i="10" s="1"/>
  <c r="H14" i="4"/>
  <c r="I14" i="4" s="1"/>
  <c r="H15" i="5" l="1"/>
  <c r="I15" i="5"/>
  <c r="H16" i="2"/>
  <c r="I16" i="2" s="1"/>
  <c r="H15" i="4"/>
  <c r="I15" i="4" s="1"/>
  <c r="D2" i="7"/>
  <c r="C2" i="10" s="1"/>
  <c r="H14" i="3"/>
  <c r="I14" i="3"/>
  <c r="H16" i="4" l="1"/>
  <c r="I16" i="4"/>
  <c r="H15" i="3"/>
  <c r="I15" i="3" s="1"/>
  <c r="H17" i="2"/>
  <c r="I17" i="2" s="1"/>
  <c r="H16" i="5"/>
  <c r="I16" i="5" s="1"/>
  <c r="H18" i="2" l="1"/>
  <c r="I18" i="2" s="1"/>
  <c r="H16" i="3"/>
  <c r="I16" i="3" s="1"/>
  <c r="H17" i="5"/>
  <c r="I17" i="5" s="1"/>
  <c r="H17" i="4"/>
  <c r="I17" i="4" s="1"/>
  <c r="H18" i="4" l="1"/>
  <c r="I18" i="4" s="1"/>
  <c r="H17" i="3"/>
  <c r="I17" i="3" s="1"/>
  <c r="H18" i="5"/>
  <c r="I18" i="5" s="1"/>
  <c r="H19" i="2"/>
  <c r="I19" i="2" s="1"/>
  <c r="H19" i="5" l="1"/>
  <c r="I19" i="5" s="1"/>
  <c r="H18" i="3"/>
  <c r="I18" i="3" s="1"/>
  <c r="H19" i="4"/>
  <c r="I19" i="4" s="1"/>
  <c r="H20" i="2"/>
  <c r="I20" i="2" s="1"/>
  <c r="H20" i="4" l="1"/>
  <c r="I20" i="4" s="1"/>
  <c r="H21" i="2"/>
  <c r="I21" i="2" s="1"/>
  <c r="H19" i="3"/>
  <c r="I19" i="3" s="1"/>
  <c r="H20" i="5"/>
  <c r="I20" i="5" s="1"/>
  <c r="H22" i="2" l="1"/>
  <c r="I22" i="2" s="1"/>
  <c r="H21" i="5"/>
  <c r="I21" i="5" s="1"/>
  <c r="H21" i="4"/>
  <c r="I21" i="4" s="1"/>
  <c r="H20" i="3"/>
  <c r="I20" i="3" s="1"/>
  <c r="H22" i="5" l="1"/>
  <c r="I22" i="5" s="1"/>
  <c r="H23" i="2"/>
  <c r="I23" i="2" s="1"/>
  <c r="H21" i="3"/>
  <c r="I21" i="3" s="1"/>
  <c r="H22" i="4"/>
  <c r="I22" i="4" s="1"/>
  <c r="H23" i="4" l="1"/>
  <c r="I23" i="4" s="1"/>
  <c r="H22" i="3"/>
  <c r="I22" i="3" s="1"/>
  <c r="H24" i="2"/>
  <c r="I24" i="2" s="1"/>
  <c r="H23" i="5"/>
  <c r="I23" i="5"/>
  <c r="H25" i="2" l="1"/>
  <c r="I25" i="2"/>
  <c r="H24" i="4"/>
  <c r="I24" i="4" s="1"/>
  <c r="H24" i="5"/>
  <c r="I24" i="5" s="1"/>
  <c r="H23" i="3"/>
  <c r="I23" i="3" s="1"/>
  <c r="H24" i="3" l="1"/>
  <c r="I24" i="3" s="1"/>
  <c r="H25" i="4"/>
  <c r="I25" i="4" s="1"/>
  <c r="H25" i="5"/>
  <c r="I25" i="5" s="1"/>
  <c r="D3" i="6"/>
  <c r="B3" i="10" s="1"/>
  <c r="H26" i="2"/>
  <c r="I26" i="2" s="1"/>
  <c r="D3" i="8" l="1"/>
  <c r="D3" i="10" s="1"/>
  <c r="H26" i="4"/>
  <c r="I26" i="4"/>
  <c r="H27" i="2"/>
  <c r="I27" i="2" s="1"/>
  <c r="D3" i="9"/>
  <c r="E3" i="10" s="1"/>
  <c r="H26" i="5"/>
  <c r="I26" i="5" s="1"/>
  <c r="H25" i="3"/>
  <c r="I25" i="3" s="1"/>
  <c r="H27" i="5" l="1"/>
  <c r="I27" i="5" s="1"/>
  <c r="H28" i="2"/>
  <c r="I28" i="2" s="1"/>
  <c r="D3" i="7"/>
  <c r="C3" i="10" s="1"/>
  <c r="H26" i="3"/>
  <c r="I26" i="3"/>
  <c r="H27" i="4"/>
  <c r="I27" i="4" s="1"/>
  <c r="H29" i="2" l="1"/>
  <c r="I29" i="2" s="1"/>
  <c r="H28" i="4"/>
  <c r="I28" i="4" s="1"/>
  <c r="H28" i="5"/>
  <c r="I28" i="5" s="1"/>
  <c r="H27" i="3"/>
  <c r="I27" i="3" s="1"/>
  <c r="H29" i="5" l="1"/>
  <c r="I29" i="5" s="1"/>
  <c r="H29" i="4"/>
  <c r="I29" i="4" s="1"/>
  <c r="H30" i="2"/>
  <c r="I30" i="2" s="1"/>
  <c r="H28" i="3"/>
  <c r="I28" i="3" s="1"/>
  <c r="H29" i="3" l="1"/>
  <c r="I29" i="3" s="1"/>
  <c r="H30" i="4"/>
  <c r="I30" i="4" s="1"/>
  <c r="H30" i="5"/>
  <c r="I30" i="5" s="1"/>
  <c r="H31" i="2"/>
  <c r="I31" i="2" s="1"/>
  <c r="H31" i="4" l="1"/>
  <c r="I31" i="4" s="1"/>
  <c r="H30" i="3"/>
  <c r="I30" i="3" s="1"/>
  <c r="H31" i="5"/>
  <c r="I31" i="5" s="1"/>
  <c r="H32" i="2"/>
  <c r="I32" i="2" s="1"/>
  <c r="H33" i="2" l="1"/>
  <c r="I33" i="2" s="1"/>
  <c r="H32" i="5"/>
  <c r="I32" i="5"/>
  <c r="H31" i="3"/>
  <c r="I31" i="3" s="1"/>
  <c r="H32" i="4"/>
  <c r="I32" i="4" s="1"/>
  <c r="H32" i="3" l="1"/>
  <c r="I32" i="3" s="1"/>
  <c r="H34" i="2"/>
  <c r="I34" i="2" s="1"/>
  <c r="H33" i="5"/>
  <c r="I33" i="5" s="1"/>
  <c r="H33" i="4"/>
  <c r="I33" i="4" s="1"/>
  <c r="H34" i="4" l="1"/>
  <c r="I34" i="4" s="1"/>
  <c r="H33" i="3"/>
  <c r="I33" i="3" s="1"/>
  <c r="H34" i="5"/>
  <c r="I34" i="5" s="1"/>
  <c r="H35" i="2"/>
  <c r="I35" i="2" s="1"/>
  <c r="H36" i="2" l="1"/>
  <c r="I36" i="2"/>
  <c r="H35" i="5"/>
  <c r="I35" i="5" s="1"/>
  <c r="H34" i="3"/>
  <c r="I34" i="3" s="1"/>
  <c r="H35" i="4"/>
  <c r="I35" i="4" s="1"/>
  <c r="H36" i="4" l="1"/>
  <c r="I36" i="4" s="1"/>
  <c r="H36" i="5"/>
  <c r="I36" i="5" s="1"/>
  <c r="H35" i="3"/>
  <c r="I35" i="3" s="1"/>
  <c r="H37" i="2"/>
  <c r="I37" i="2"/>
  <c r="H36" i="3" l="1"/>
  <c r="I36" i="3" s="1"/>
  <c r="H37" i="5"/>
  <c r="I37" i="5" s="1"/>
  <c r="H37" i="4"/>
  <c r="I37" i="4" s="1"/>
  <c r="D4" i="6"/>
  <c r="B4" i="10" s="1"/>
  <c r="H38" i="2"/>
  <c r="I38" i="2" s="1"/>
  <c r="H39" i="2" l="1"/>
  <c r="I39" i="2" s="1"/>
  <c r="D4" i="8"/>
  <c r="D4" i="10" s="1"/>
  <c r="H38" i="4"/>
  <c r="I38" i="4" s="1"/>
  <c r="D4" i="9"/>
  <c r="E4" i="10" s="1"/>
  <c r="H38" i="5"/>
  <c r="I38" i="5" s="1"/>
  <c r="H37" i="3"/>
  <c r="I37" i="3" s="1"/>
  <c r="H39" i="5" l="1"/>
  <c r="I39" i="5" s="1"/>
  <c r="D4" i="7"/>
  <c r="C4" i="10" s="1"/>
  <c r="H38" i="3"/>
  <c r="I38" i="3" s="1"/>
  <c r="H39" i="4"/>
  <c r="I39" i="4" s="1"/>
  <c r="H40" i="2"/>
  <c r="I40" i="2" s="1"/>
  <c r="H39" i="3" l="1"/>
  <c r="I39" i="3" s="1"/>
  <c r="H40" i="5"/>
  <c r="I40" i="5" s="1"/>
  <c r="H40" i="4"/>
  <c r="I40" i="4" s="1"/>
  <c r="H41" i="2"/>
  <c r="I41" i="2" s="1"/>
  <c r="H41" i="4" l="1"/>
  <c r="I41" i="4" s="1"/>
  <c r="H41" i="5"/>
  <c r="I41" i="5"/>
  <c r="H40" i="3"/>
  <c r="I40" i="3" s="1"/>
  <c r="H42" i="2"/>
  <c r="I42" i="2" s="1"/>
  <c r="H41" i="3" l="1"/>
  <c r="I41" i="3" s="1"/>
  <c r="H42" i="4"/>
  <c r="I42" i="4" s="1"/>
  <c r="H43" i="2"/>
  <c r="I43" i="2" s="1"/>
  <c r="H42" i="5"/>
  <c r="I42" i="5" s="1"/>
  <c r="H43" i="5" l="1"/>
  <c r="I43" i="5" s="1"/>
  <c r="H43" i="4"/>
  <c r="I43" i="4" s="1"/>
  <c r="H42" i="3"/>
  <c r="I42" i="3" s="1"/>
  <c r="H44" i="2"/>
  <c r="I44" i="2" s="1"/>
  <c r="H45" i="2" l="1"/>
  <c r="I45" i="2" s="1"/>
  <c r="H43" i="3"/>
  <c r="I43" i="3" s="1"/>
  <c r="H44" i="5"/>
  <c r="I44" i="5" s="1"/>
  <c r="H44" i="4"/>
  <c r="I44" i="4" s="1"/>
  <c r="H45" i="4" l="1"/>
  <c r="I45" i="4" s="1"/>
  <c r="H44" i="3"/>
  <c r="I44" i="3" s="1"/>
  <c r="H46" i="2"/>
  <c r="I46" i="2" s="1"/>
  <c r="H45" i="5"/>
  <c r="I45" i="5" s="1"/>
  <c r="H45" i="3" l="1"/>
  <c r="I45" i="3" s="1"/>
  <c r="H46" i="4"/>
  <c r="I46" i="4" s="1"/>
  <c r="H46" i="5"/>
  <c r="I46" i="5" s="1"/>
  <c r="H47" i="2"/>
  <c r="I47" i="2" s="1"/>
  <c r="H48" i="2" l="1"/>
  <c r="I48" i="2" s="1"/>
  <c r="H47" i="5"/>
  <c r="I47" i="5" s="1"/>
  <c r="H47" i="4"/>
  <c r="I47" i="4" s="1"/>
  <c r="H46" i="3"/>
  <c r="I46" i="3" s="1"/>
  <c r="H48" i="5" l="1"/>
  <c r="I48" i="5" s="1"/>
  <c r="H47" i="3"/>
  <c r="I47" i="3" s="1"/>
  <c r="H49" i="2"/>
  <c r="I49" i="2" s="1"/>
  <c r="H48" i="4"/>
  <c r="I48" i="4" s="1"/>
  <c r="H48" i="3" l="1"/>
  <c r="I48" i="3" s="1"/>
  <c r="H49" i="4"/>
  <c r="I49" i="4" s="1"/>
  <c r="H49" i="5"/>
  <c r="I49" i="5" s="1"/>
  <c r="D5" i="6"/>
  <c r="B5" i="10" s="1"/>
  <c r="H50" i="2"/>
  <c r="I50" i="2" s="1"/>
  <c r="H51" i="2" l="1"/>
  <c r="I51" i="2" s="1"/>
  <c r="H49" i="3"/>
  <c r="I49" i="3"/>
  <c r="D5" i="9"/>
  <c r="E5" i="10" s="1"/>
  <c r="H50" i="5"/>
  <c r="I50" i="5" s="1"/>
  <c r="D5" i="8"/>
  <c r="D5" i="10" s="1"/>
  <c r="H50" i="4"/>
  <c r="I50" i="4"/>
  <c r="H52" i="2" l="1"/>
  <c r="I52" i="2"/>
  <c r="H51" i="4"/>
  <c r="I51" i="4" s="1"/>
  <c r="H51" i="5"/>
  <c r="I51" i="5" s="1"/>
  <c r="D5" i="7"/>
  <c r="C5" i="10" s="1"/>
  <c r="H50" i="3"/>
  <c r="I50" i="3" s="1"/>
  <c r="H51" i="3" l="1"/>
  <c r="I51" i="3" s="1"/>
  <c r="H52" i="5"/>
  <c r="I52" i="5" s="1"/>
  <c r="H52" i="4"/>
  <c r="I52" i="4" s="1"/>
  <c r="H53" i="2"/>
  <c r="I53" i="2" s="1"/>
  <c r="H53" i="5" l="1"/>
  <c r="I53" i="5" s="1"/>
  <c r="H54" i="2"/>
  <c r="I54" i="2"/>
  <c r="H52" i="3"/>
  <c r="I52" i="3" s="1"/>
  <c r="H53" i="4"/>
  <c r="I53" i="4" s="1"/>
  <c r="H54" i="4" l="1"/>
  <c r="I54" i="4" s="1"/>
  <c r="H53" i="3"/>
  <c r="I53" i="3"/>
  <c r="H54" i="5"/>
  <c r="I54" i="5" s="1"/>
  <c r="H55" i="2"/>
  <c r="I55" i="2" s="1"/>
  <c r="H56" i="2" l="1"/>
  <c r="I56" i="2" s="1"/>
  <c r="H55" i="5"/>
  <c r="I55" i="5"/>
  <c r="H55" i="4"/>
  <c r="I55" i="4" s="1"/>
  <c r="H54" i="3"/>
  <c r="I54" i="3" s="1"/>
  <c r="H55" i="3" l="1"/>
  <c r="I55" i="3" s="1"/>
  <c r="H56" i="4"/>
  <c r="I56" i="4" s="1"/>
  <c r="H57" i="2"/>
  <c r="I57" i="2" s="1"/>
  <c r="H56" i="5"/>
  <c r="I56" i="5" s="1"/>
  <c r="H57" i="5" l="1"/>
  <c r="I57" i="5" s="1"/>
  <c r="H58" i="2"/>
  <c r="I58" i="2" s="1"/>
  <c r="H57" i="4"/>
  <c r="I57" i="4" s="1"/>
  <c r="H56" i="3"/>
  <c r="I56" i="3" s="1"/>
  <c r="H59" i="2" l="1"/>
  <c r="I59" i="2" s="1"/>
  <c r="H57" i="3"/>
  <c r="I57" i="3" s="1"/>
  <c r="H58" i="4"/>
  <c r="I58" i="4" s="1"/>
  <c r="H58" i="5"/>
  <c r="I58" i="5" s="1"/>
  <c r="H59" i="4" l="1"/>
  <c r="I59" i="4"/>
  <c r="H58" i="3"/>
  <c r="I58" i="3" s="1"/>
  <c r="H60" i="2"/>
  <c r="I60" i="2" s="1"/>
  <c r="H59" i="5"/>
  <c r="I59" i="5"/>
  <c r="H61" i="2" l="1"/>
  <c r="I61" i="2" s="1"/>
  <c r="H59" i="3"/>
  <c r="I59" i="3" s="1"/>
  <c r="H60" i="5"/>
  <c r="I60" i="5" s="1"/>
  <c r="H60" i="4"/>
  <c r="I60" i="4" s="1"/>
  <c r="H61" i="5" l="1"/>
  <c r="I61" i="5" s="1"/>
  <c r="H60" i="3"/>
  <c r="I60" i="3" s="1"/>
  <c r="H61" i="4"/>
  <c r="I61" i="4" s="1"/>
  <c r="D6" i="6"/>
  <c r="B6" i="10" s="1"/>
  <c r="H62" i="2"/>
  <c r="I62" i="2"/>
  <c r="D6" i="8" l="1"/>
  <c r="D6" i="10" s="1"/>
  <c r="H62" i="4"/>
  <c r="I62" i="4" s="1"/>
  <c r="H61" i="3"/>
  <c r="I61" i="3" s="1"/>
  <c r="D6" i="9"/>
  <c r="E6" i="10" s="1"/>
  <c r="H62" i="5"/>
  <c r="I62" i="5" s="1"/>
  <c r="H63" i="2"/>
  <c r="I63" i="2" s="1"/>
  <c r="H64" i="2" l="1"/>
  <c r="I64" i="2" s="1"/>
  <c r="D6" i="7"/>
  <c r="C6" i="10" s="1"/>
  <c r="H62" i="3"/>
  <c r="I62" i="3" s="1"/>
  <c r="H63" i="4"/>
  <c r="I63" i="4" s="1"/>
  <c r="H63" i="5"/>
  <c r="I63" i="5" s="1"/>
  <c r="H64" i="5" l="1"/>
  <c r="I64" i="5" s="1"/>
  <c r="H64" i="4"/>
  <c r="I64" i="4" s="1"/>
  <c r="H63" i="3"/>
  <c r="I63" i="3" s="1"/>
  <c r="H65" i="2"/>
  <c r="I65" i="2" s="1"/>
  <c r="H66" i="2" l="1"/>
  <c r="I66" i="2"/>
  <c r="H64" i="3"/>
  <c r="I64" i="3" s="1"/>
  <c r="H65" i="5"/>
  <c r="I65" i="5" s="1"/>
  <c r="H65" i="4"/>
  <c r="I65" i="4" s="1"/>
  <c r="H66" i="4" l="1"/>
  <c r="I66" i="4" s="1"/>
  <c r="H66" i="5"/>
  <c r="I66" i="5" s="1"/>
  <c r="H65" i="3"/>
  <c r="I65" i="3" s="1"/>
  <c r="H67" i="2"/>
  <c r="I67" i="2" s="1"/>
  <c r="H68" i="2" l="1"/>
  <c r="I68" i="2" s="1"/>
  <c r="H67" i="5"/>
  <c r="I67" i="5" s="1"/>
  <c r="H67" i="4"/>
  <c r="I67" i="4" s="1"/>
  <c r="H66" i="3"/>
  <c r="I66" i="3" s="1"/>
  <c r="H68" i="5" l="1"/>
  <c r="I68" i="5"/>
  <c r="H67" i="3"/>
  <c r="I67" i="3"/>
  <c r="H69" i="2"/>
  <c r="I69" i="2" s="1"/>
  <c r="H68" i="4"/>
  <c r="I68" i="4" s="1"/>
  <c r="H69" i="4" l="1"/>
  <c r="I69" i="4" s="1"/>
  <c r="H70" i="2"/>
  <c r="I70" i="2" s="1"/>
  <c r="H68" i="3"/>
  <c r="I68" i="3" s="1"/>
  <c r="H69" i="5"/>
  <c r="I69" i="5" s="1"/>
  <c r="H71" i="2" l="1"/>
  <c r="I71" i="2" s="1"/>
  <c r="H69" i="3"/>
  <c r="I69" i="3" s="1"/>
  <c r="H70" i="4"/>
  <c r="I70" i="4" s="1"/>
  <c r="H70" i="5"/>
  <c r="I70" i="5" s="1"/>
  <c r="H71" i="5" l="1"/>
  <c r="I71" i="5" s="1"/>
  <c r="H71" i="4"/>
  <c r="I71" i="4" s="1"/>
  <c r="H72" i="2"/>
  <c r="I72" i="2" s="1"/>
  <c r="H70" i="3"/>
  <c r="I70" i="3" s="1"/>
  <c r="H73" i="2" l="1"/>
  <c r="I73" i="2" s="1"/>
  <c r="H72" i="5"/>
  <c r="I72" i="5" s="1"/>
  <c r="H71" i="3"/>
  <c r="I71" i="3" s="1"/>
  <c r="H72" i="4"/>
  <c r="I72" i="4"/>
  <c r="H73" i="5" l="1"/>
  <c r="I73" i="5"/>
  <c r="D7" i="6"/>
  <c r="B7" i="10" s="1"/>
  <c r="H74" i="2"/>
  <c r="I74" i="2" s="1"/>
  <c r="H73" i="4"/>
  <c r="I73" i="4" s="1"/>
  <c r="H72" i="3"/>
  <c r="I72" i="3" s="1"/>
  <c r="H73" i="3" l="1"/>
  <c r="I73" i="3"/>
  <c r="D7" i="8"/>
  <c r="D7" i="10" s="1"/>
  <c r="H74" i="4"/>
  <c r="I74" i="4" s="1"/>
  <c r="H75" i="2"/>
  <c r="I75" i="2" s="1"/>
  <c r="D7" i="9"/>
  <c r="E7" i="10" s="1"/>
  <c r="H74" i="5"/>
  <c r="I74" i="5" s="1"/>
  <c r="H75" i="4" l="1"/>
  <c r="I75" i="4" s="1"/>
  <c r="H76" i="2"/>
  <c r="I76" i="2" s="1"/>
  <c r="H75" i="5"/>
  <c r="I75" i="5" s="1"/>
  <c r="D7" i="7"/>
  <c r="C7" i="10" s="1"/>
  <c r="H74" i="3"/>
  <c r="I74" i="3" s="1"/>
  <c r="H77" i="2" l="1"/>
  <c r="I77" i="2" s="1"/>
  <c r="H75" i="3"/>
  <c r="I75" i="3" s="1"/>
  <c r="H76" i="5"/>
  <c r="I76" i="5" s="1"/>
  <c r="H76" i="4"/>
  <c r="I76" i="4" s="1"/>
  <c r="H76" i="3" l="1"/>
  <c r="I76" i="3" s="1"/>
  <c r="H77" i="4"/>
  <c r="I77" i="4" s="1"/>
  <c r="H77" i="5"/>
  <c r="I77" i="5" s="1"/>
  <c r="H78" i="2"/>
  <c r="I78" i="2" s="1"/>
  <c r="H79" i="2" l="1"/>
  <c r="I79" i="2" s="1"/>
  <c r="H78" i="5"/>
  <c r="I78" i="5" s="1"/>
  <c r="H77" i="3"/>
  <c r="I77" i="3" s="1"/>
  <c r="H78" i="4"/>
  <c r="I78" i="4" s="1"/>
  <c r="H78" i="3" l="1"/>
  <c r="I78" i="3" s="1"/>
  <c r="H79" i="5"/>
  <c r="I79" i="5" s="1"/>
  <c r="H80" i="2"/>
  <c r="I80" i="2" s="1"/>
  <c r="H79" i="4"/>
  <c r="I79" i="4" s="1"/>
  <c r="H80" i="4" l="1"/>
  <c r="I80" i="4"/>
  <c r="H81" i="2"/>
  <c r="I81" i="2" s="1"/>
  <c r="H80" i="5"/>
  <c r="I80" i="5"/>
  <c r="H79" i="3"/>
  <c r="I79" i="3" s="1"/>
  <c r="H80" i="3" l="1"/>
  <c r="I80" i="3" s="1"/>
  <c r="H82" i="2"/>
  <c r="I82" i="2" s="1"/>
  <c r="H81" i="5"/>
  <c r="I81" i="5" s="1"/>
  <c r="H81" i="4"/>
  <c r="I81" i="4" s="1"/>
  <c r="H82" i="4" l="1"/>
  <c r="I82" i="4" s="1"/>
  <c r="H83" i="2"/>
  <c r="I83" i="2" s="1"/>
  <c r="H82" i="5"/>
  <c r="I82" i="5" s="1"/>
  <c r="H81" i="3"/>
  <c r="I81" i="3" s="1"/>
  <c r="H82" i="3" l="1"/>
  <c r="I82" i="3" s="1"/>
  <c r="H83" i="5"/>
  <c r="I83" i="5" s="1"/>
  <c r="H84" i="2"/>
  <c r="I84" i="2" s="1"/>
  <c r="H83" i="4"/>
  <c r="I83" i="4" s="1"/>
  <c r="H84" i="5" l="1"/>
  <c r="I84" i="5" s="1"/>
  <c r="H83" i="3"/>
  <c r="I83" i="3" s="1"/>
  <c r="H84" i="4"/>
  <c r="I84" i="4" s="1"/>
  <c r="H85" i="2"/>
  <c r="I85" i="2" s="1"/>
  <c r="D8" i="6" l="1"/>
  <c r="B8" i="10" s="1"/>
  <c r="H86" i="2"/>
  <c r="I86" i="2" s="1"/>
  <c r="H84" i="3"/>
  <c r="I84" i="3" s="1"/>
  <c r="H85" i="5"/>
  <c r="I85" i="5" s="1"/>
  <c r="H85" i="4"/>
  <c r="I85" i="4" s="1"/>
  <c r="D8" i="8" l="1"/>
  <c r="D8" i="10" s="1"/>
  <c r="H86" i="4"/>
  <c r="I86" i="4"/>
  <c r="H85" i="3"/>
  <c r="I85" i="3" s="1"/>
  <c r="H86" i="5"/>
  <c r="D8" i="9"/>
  <c r="E8" i="10" s="1"/>
  <c r="I86" i="5"/>
  <c r="H87" i="2"/>
  <c r="I87" i="2" s="1"/>
  <c r="H88" i="2" l="1"/>
  <c r="I88" i="2" s="1"/>
  <c r="H87" i="5"/>
  <c r="I87" i="5" s="1"/>
  <c r="D8" i="7"/>
  <c r="C8" i="10" s="1"/>
  <c r="H86" i="3"/>
  <c r="I86" i="3" s="1"/>
  <c r="H87" i="4"/>
  <c r="I87" i="4" s="1"/>
  <c r="H88" i="4" l="1"/>
  <c r="I88" i="4"/>
  <c r="H87" i="3"/>
  <c r="I87" i="3" s="1"/>
  <c r="H88" i="5"/>
  <c r="I88" i="5" s="1"/>
  <c r="H89" i="2"/>
  <c r="I89" i="2" s="1"/>
  <c r="H90" i="2" l="1"/>
  <c r="I90" i="2"/>
  <c r="H88" i="3"/>
  <c r="I88" i="3" s="1"/>
  <c r="H89" i="5"/>
  <c r="I89" i="5" s="1"/>
  <c r="H89" i="4"/>
  <c r="I89" i="4" s="1"/>
  <c r="H90" i="5" l="1"/>
  <c r="I90" i="5" s="1"/>
  <c r="H89" i="3"/>
  <c r="I89" i="3" s="1"/>
  <c r="H90" i="4"/>
  <c r="I90" i="4" s="1"/>
  <c r="H91" i="2"/>
  <c r="I91" i="2" s="1"/>
  <c r="H91" i="4" l="1"/>
  <c r="I91" i="4" s="1"/>
  <c r="H90" i="3"/>
  <c r="I90" i="3" s="1"/>
  <c r="H92" i="2"/>
  <c r="I92" i="2" s="1"/>
  <c r="H91" i="5"/>
  <c r="I91" i="5" s="1"/>
  <c r="H92" i="5" l="1"/>
  <c r="I92" i="5" s="1"/>
  <c r="H93" i="2"/>
  <c r="I93" i="2" s="1"/>
  <c r="H92" i="4"/>
  <c r="I92" i="4" s="1"/>
  <c r="H91" i="3"/>
  <c r="I91" i="3" s="1"/>
  <c r="H94" i="2" l="1"/>
  <c r="I94" i="2" s="1"/>
  <c r="H93" i="5"/>
  <c r="I93" i="5" s="1"/>
  <c r="H92" i="3"/>
  <c r="I92" i="3" s="1"/>
  <c r="H93" i="4"/>
  <c r="I93" i="4" s="1"/>
  <c r="H94" i="4" l="1"/>
  <c r="I94" i="4" s="1"/>
  <c r="H93" i="3"/>
  <c r="I93" i="3" s="1"/>
  <c r="H94" i="5"/>
  <c r="I94" i="5" s="1"/>
  <c r="H95" i="2"/>
  <c r="I95" i="2" s="1"/>
  <c r="H96" i="2" l="1"/>
  <c r="I96" i="2" s="1"/>
  <c r="H94" i="3"/>
  <c r="I94" i="3" s="1"/>
  <c r="H95" i="5"/>
  <c r="I95" i="5" s="1"/>
  <c r="H95" i="4"/>
  <c r="I95" i="4" s="1"/>
  <c r="H95" i="3" l="1"/>
  <c r="I95" i="3" s="1"/>
  <c r="H97" i="2"/>
  <c r="I97" i="2" s="1"/>
  <c r="H96" i="4"/>
  <c r="I96" i="4" s="1"/>
  <c r="H96" i="5"/>
  <c r="I96" i="5" s="1"/>
  <c r="H97" i="4" l="1"/>
  <c r="I97" i="4"/>
  <c r="H97" i="5"/>
  <c r="I97" i="5" s="1"/>
  <c r="D9" i="6"/>
  <c r="B9" i="10" s="1"/>
  <c r="H98" i="2"/>
  <c r="I98" i="2" s="1"/>
  <c r="H96" i="3"/>
  <c r="I96" i="3" s="1"/>
  <c r="H97" i="3" l="1"/>
  <c r="I97" i="3"/>
  <c r="D9" i="9"/>
  <c r="E9" i="10" s="1"/>
  <c r="H98" i="5"/>
  <c r="I98" i="5" s="1"/>
  <c r="H99" i="2"/>
  <c r="I99" i="2" s="1"/>
  <c r="D9" i="8"/>
  <c r="D9" i="10" s="1"/>
  <c r="H98" i="4"/>
  <c r="I98" i="4" s="1"/>
  <c r="H99" i="4" l="1"/>
  <c r="I99" i="4"/>
  <c r="H99" i="5"/>
  <c r="I99" i="5" s="1"/>
  <c r="D9" i="7"/>
  <c r="C9" i="10" s="1"/>
  <c r="H98" i="3"/>
  <c r="I98" i="3" s="1"/>
  <c r="H100" i="2"/>
  <c r="I100" i="2" s="1"/>
  <c r="H99" i="3" l="1"/>
  <c r="I99" i="3" s="1"/>
  <c r="H101" i="2"/>
  <c r="I101" i="2" s="1"/>
  <c r="H100" i="5"/>
  <c r="I100" i="5" s="1"/>
  <c r="H100" i="4"/>
  <c r="I100" i="4" s="1"/>
  <c r="H101" i="4" l="1"/>
  <c r="I101" i="4"/>
  <c r="H102" i="2"/>
  <c r="I102" i="2" s="1"/>
  <c r="H100" i="3"/>
  <c r="I100" i="3" s="1"/>
  <c r="H101" i="5"/>
  <c r="I101" i="5" s="1"/>
  <c r="H101" i="3" l="1"/>
  <c r="I101" i="3" s="1"/>
  <c r="H103" i="2"/>
  <c r="I103" i="2" s="1"/>
  <c r="H102" i="5"/>
  <c r="I102" i="5" s="1"/>
  <c r="H102" i="4"/>
  <c r="I102" i="4" s="1"/>
  <c r="H103" i="4" l="1"/>
  <c r="I103" i="4" s="1"/>
  <c r="H103" i="5"/>
  <c r="I103" i="5" s="1"/>
  <c r="H104" i="2"/>
  <c r="I104" i="2" s="1"/>
  <c r="H102" i="3"/>
  <c r="I102" i="3" s="1"/>
  <c r="H103" i="3" l="1"/>
  <c r="I103" i="3" s="1"/>
  <c r="H104" i="5"/>
  <c r="I104" i="5" s="1"/>
  <c r="H105" i="2"/>
  <c r="I105" i="2" s="1"/>
  <c r="H104" i="4"/>
  <c r="I104" i="4"/>
  <c r="H106" i="2" l="1"/>
  <c r="I106" i="2" s="1"/>
  <c r="H104" i="3"/>
  <c r="I104" i="3" s="1"/>
  <c r="H105" i="4"/>
  <c r="I105" i="4" s="1"/>
  <c r="H105" i="5"/>
  <c r="I105" i="5" s="1"/>
  <c r="H106" i="5" l="1"/>
  <c r="I106" i="5" s="1"/>
  <c r="H106" i="4"/>
  <c r="I106" i="4" s="1"/>
  <c r="H105" i="3"/>
  <c r="I105" i="3" s="1"/>
  <c r="H107" i="2"/>
  <c r="I107" i="2" s="1"/>
  <c r="H106" i="3" l="1"/>
  <c r="I106" i="3"/>
  <c r="H108" i="2"/>
  <c r="I108" i="2" s="1"/>
  <c r="H107" i="4"/>
  <c r="I107" i="4" s="1"/>
  <c r="H107" i="5"/>
  <c r="I107" i="5" s="1"/>
  <c r="H108" i="5" l="1"/>
  <c r="I108" i="5" s="1"/>
  <c r="H108" i="4"/>
  <c r="I108" i="4" s="1"/>
  <c r="H109" i="2"/>
  <c r="I109" i="2" s="1"/>
  <c r="H107" i="3"/>
  <c r="I107" i="3" s="1"/>
  <c r="H108" i="3" l="1"/>
  <c r="I108" i="3" s="1"/>
  <c r="D10" i="6"/>
  <c r="B10" i="10" s="1"/>
  <c r="H110" i="2"/>
  <c r="I110" i="2" s="1"/>
  <c r="H109" i="5"/>
  <c r="I109" i="5" s="1"/>
  <c r="H109" i="4"/>
  <c r="I109" i="4" s="1"/>
  <c r="H111" i="2" l="1"/>
  <c r="I111" i="2" s="1"/>
  <c r="H109" i="3"/>
  <c r="I109" i="3" s="1"/>
  <c r="D10" i="8"/>
  <c r="D10" i="10" s="1"/>
  <c r="H110" i="4"/>
  <c r="I110" i="4" s="1"/>
  <c r="D10" i="9"/>
  <c r="E10" i="10" s="1"/>
  <c r="H110" i="5"/>
  <c r="I110" i="5" s="1"/>
  <c r="H111" i="5" l="1"/>
  <c r="I111" i="5" s="1"/>
  <c r="H111" i="4"/>
  <c r="I111" i="4" s="1"/>
  <c r="H112" i="2"/>
  <c r="I112" i="2" s="1"/>
  <c r="D10" i="7"/>
  <c r="C10" i="10" s="1"/>
  <c r="H110" i="3"/>
  <c r="I110" i="3" s="1"/>
  <c r="H111" i="3" l="1"/>
  <c r="I111" i="3" s="1"/>
  <c r="H113" i="2"/>
  <c r="I113" i="2" s="1"/>
  <c r="H112" i="4"/>
  <c r="I112" i="4" s="1"/>
  <c r="H112" i="5"/>
  <c r="I112" i="5" s="1"/>
  <c r="H113" i="4" l="1"/>
  <c r="I113" i="4" s="1"/>
  <c r="H113" i="5"/>
  <c r="I113" i="5" s="1"/>
  <c r="H114" i="2"/>
  <c r="I114" i="2" s="1"/>
  <c r="H112" i="3"/>
  <c r="I112" i="3" s="1"/>
  <c r="H115" i="2" l="1"/>
  <c r="I115" i="2"/>
  <c r="H113" i="3"/>
  <c r="I113" i="3" s="1"/>
  <c r="H114" i="4"/>
  <c r="I114" i="4" s="1"/>
  <c r="H114" i="5"/>
  <c r="I114" i="5" s="1"/>
  <c r="H115" i="4" l="1"/>
  <c r="I115" i="4" s="1"/>
  <c r="H115" i="5"/>
  <c r="I115" i="5" s="1"/>
  <c r="H114" i="3"/>
  <c r="I114" i="3" s="1"/>
  <c r="H116" i="2"/>
  <c r="I116" i="2" s="1"/>
  <c r="H117" i="2" l="1"/>
  <c r="I117" i="2" s="1"/>
  <c r="H116" i="5"/>
  <c r="I116" i="5" s="1"/>
  <c r="H115" i="3"/>
  <c r="I115" i="3"/>
  <c r="H116" i="4"/>
  <c r="I116" i="4" s="1"/>
  <c r="H117" i="4" l="1"/>
  <c r="I117" i="4"/>
  <c r="H117" i="5"/>
  <c r="I117" i="5" s="1"/>
  <c r="H118" i="2"/>
  <c r="I118" i="2" s="1"/>
  <c r="H116" i="3"/>
  <c r="I116" i="3" s="1"/>
  <c r="H119" i="2" l="1"/>
  <c r="I119" i="2" s="1"/>
  <c r="H118" i="5"/>
  <c r="I118" i="5"/>
  <c r="H117" i="3"/>
  <c r="I117" i="3" s="1"/>
  <c r="H118" i="4"/>
  <c r="I118" i="4" s="1"/>
  <c r="H119" i="4" l="1"/>
  <c r="I119" i="4" s="1"/>
  <c r="H118" i="3"/>
  <c r="I118" i="3" s="1"/>
  <c r="H120" i="2"/>
  <c r="I120" i="2" s="1"/>
  <c r="H119" i="5"/>
  <c r="I119" i="5" s="1"/>
  <c r="H119" i="3" l="1"/>
  <c r="I119" i="3" s="1"/>
  <c r="H120" i="5"/>
  <c r="I120" i="5" s="1"/>
  <c r="H120" i="4"/>
  <c r="I120" i="4"/>
  <c r="H121" i="2"/>
  <c r="I121" i="2" s="1"/>
  <c r="D11" i="6" l="1"/>
  <c r="B11" i="10" s="1"/>
  <c r="L8" i="2"/>
  <c r="H121" i="5"/>
  <c r="I121" i="5"/>
  <c r="H120" i="3"/>
  <c r="I120" i="3" s="1"/>
  <c r="H121" i="4"/>
  <c r="I121" i="4" s="1"/>
  <c r="D11" i="8" l="1"/>
  <c r="D11" i="10" s="1"/>
  <c r="L8" i="4"/>
  <c r="H121" i="3"/>
  <c r="I121" i="3" s="1"/>
  <c r="D11" i="9"/>
  <c r="E11" i="10" s="1"/>
  <c r="L8" i="5"/>
  <c r="D11" i="7" l="1"/>
  <c r="C11" i="10" s="1"/>
  <c r="L8" i="3"/>
</calcChain>
</file>

<file path=xl/sharedStrings.xml><?xml version="1.0" encoding="utf-8"?>
<sst xmlns="http://schemas.openxmlformats.org/spreadsheetml/2006/main" count="117" uniqueCount="41">
  <si>
    <t>Parametre</t>
  </si>
  <si>
    <t>Değer</t>
  </si>
  <si>
    <t>Başlangıç Brüt Aylık</t>
  </si>
  <si>
    <t>Notlar:</t>
  </si>
  <si>
    <t>Yıllık Zam Oranı</t>
  </si>
  <si>
    <t>B2: Başlangıç brüt aylık.
B3: Yıllık zam oranı (0,25 = %25).
B4–B6: Çalışan/İşveren/Devlet katkı oranları.
B11–B14: Senaryo yıllık fon getirileri.
Senaryo sayfaları, Yıllık özetler ve grafikler bu hücrelere bağlıdır.</t>
  </si>
  <si>
    <t>Çalışan Katkı Payı</t>
  </si>
  <si>
    <t>İşveren Katkı Payı</t>
  </si>
  <si>
    <t>Devlet Katkısı</t>
  </si>
  <si>
    <t>Toplam Ay</t>
  </si>
  <si>
    <t>Yıllık Fon Getirisi Senaryoları</t>
  </si>
  <si>
    <t>10%</t>
  </si>
  <si>
    <t>15%</t>
  </si>
  <si>
    <t>20%</t>
  </si>
  <si>
    <t>30%</t>
  </si>
  <si>
    <t>Feti Savran - www.bibilenvar.com</t>
  </si>
  <si>
    <t>Ay No</t>
  </si>
  <si>
    <t>Brüt Aylık</t>
  </si>
  <si>
    <t>Çalışan (%)</t>
  </si>
  <si>
    <t>İşveren (%)</t>
  </si>
  <si>
    <t>Toplam (E+F)</t>
  </si>
  <si>
    <t>Devlet (%)</t>
  </si>
  <si>
    <t>Aylık Katkı (Toplam)</t>
  </si>
  <si>
    <t>Aylık Fon Getirisi</t>
  </si>
  <si>
    <t>Ay Sonu Bakiye</t>
  </si>
  <si>
    <t>Aylık Getiri</t>
  </si>
  <si>
    <t>Toplam Katkılar</t>
  </si>
  <si>
    <t>Çalışan</t>
  </si>
  <si>
    <t>İşveren</t>
  </si>
  <si>
    <t>Devlet</t>
  </si>
  <si>
    <t>Toplam</t>
  </si>
  <si>
    <t>120. Ay Bakiye</t>
  </si>
  <si>
    <t>Yıl</t>
  </si>
  <si>
    <t>Yıl Sonu Brüt</t>
  </si>
  <si>
    <t>Yıllık Katkı</t>
  </si>
  <si>
    <t>Yıl Sonu Bakiye</t>
  </si>
  <si>
    <t>Katkı Dağılımı (Toplam)</t>
  </si>
  <si>
    <t>%10</t>
  </si>
  <si>
    <t>%15</t>
  </si>
  <si>
    <t>%20</t>
  </si>
  <si>
    <t>%30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</si>
</sst>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3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Yıllık Bakiye Gelişimi – 10%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Yıl Sonu Bakiye – 10%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Yillik_Ozet_10!$A$2:$A$11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Yillik_Ozet_10!$D$2:$D$11</c:f>
              <c:numCache>
                <c:formatCode>#,##0.00</c:formatCode>
                <c:ptCount val="10"/>
                <c:pt idx="0">
                  <c:v>39126.474230262938</c:v>
                </c:pt>
                <c:pt idx="1">
                  <c:v>91947.214441117889</c:v>
                </c:pt>
                <c:pt idx="2">
                  <c:v>162277.05187001551</c:v>
                </c:pt>
                <c:pt idx="3">
                  <c:v>254923.65203799942</c:v>
                </c:pt>
                <c:pt idx="4">
                  <c:v>375939.6359680274</c:v>
                </c:pt>
                <c:pt idx="5">
                  <c:v>532938.12297261506</c:v>
                </c:pt>
                <c:pt idx="6">
                  <c:v>735487.58952960779</c:v>
                </c:pt>
                <c:pt idx="7">
                  <c:v>995605.91630723258</c:v>
                </c:pt>
                <c:pt idx="8">
                  <c:v>1328378.4677187856</c:v>
                </c:pt>
                <c:pt idx="9">
                  <c:v>1752731.264216702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B-EF48-9A05-61C10AC95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cat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Yıl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Bakiye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Katkı Dağılımı – 10%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>Katkı Dağılımı – 10%</c:v>
          </c:tx>
          <c:spPr>
            <a:ln>
              <a:prstDash val="solid"/>
            </a:ln>
          </c:spPr>
          <c:cat>
            <c:strRef>
              <c:f>Yillik_Ozet_10!$F$21:$H$21</c:f>
              <c:strCache>
                <c:ptCount val="3"/>
                <c:pt idx="0">
                  <c:v>Çalışan</c:v>
                </c:pt>
                <c:pt idx="1">
                  <c:v>İşveren</c:v>
                </c:pt>
                <c:pt idx="2">
                  <c:v>Devlet</c:v>
                </c:pt>
              </c:strCache>
            </c:strRef>
          </c:cat>
          <c:val>
            <c:numRef>
              <c:f>Yillik_Ozet_10!$F$22:$H$22</c:f>
              <c:numCache>
                <c:formatCode>General</c:formatCode>
                <c:ptCount val="3"/>
                <c:pt idx="0">
                  <c:v>478841.80297851562</c:v>
                </c:pt>
                <c:pt idx="1">
                  <c:v>478841.80297851562</c:v>
                </c:pt>
                <c:pt idx="2">
                  <c:v>287305.08178710938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1-7A4E-ACD6-C178F8A01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Yıllık Bakiye Gelişimi – 15%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Yıl Sonu Bakiye – 15%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Yillik_Ozet_15!$A$2:$A$11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Yillik_Ozet_15!$D$2:$D$11</c:f>
              <c:numCache>
                <c:formatCode>#,##0.00</c:formatCode>
                <c:ptCount val="10"/>
                <c:pt idx="0">
                  <c:v>39949.066920558362</c:v>
                </c:pt>
                <c:pt idx="1">
                  <c:v>95877.760609340126</c:v>
                </c:pt>
                <c:pt idx="2">
                  <c:v>172679.84176411369</c:v>
                </c:pt>
                <c:pt idx="3">
                  <c:v>276607.33935794653</c:v>
                </c:pt>
                <c:pt idx="4">
                  <c:v>415630.34192315832</c:v>
                </c:pt>
                <c:pt idx="5">
                  <c:v>599889.77028853202</c:v>
                </c:pt>
                <c:pt idx="6">
                  <c:v>842266.83217793668</c:v>
                </c:pt>
                <c:pt idx="7">
                  <c:v>1159098.8524372834</c:v>
                </c:pt>
                <c:pt idx="8">
                  <c:v>1571078.6745936964</c:v>
                </c:pt>
                <c:pt idx="9">
                  <c:v>2104384.2186462758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3-2942-A960-70E01B68D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30001"/>
        <c:axId val="50030002"/>
      </c:lineChart>
      <c:catAx>
        <c:axId val="5003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Yıl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0030002"/>
        <c:crosses val="autoZero"/>
        <c:auto val="1"/>
        <c:lblAlgn val="ctr"/>
        <c:lblOffset val="100"/>
        <c:noMultiLvlLbl val="0"/>
      </c:catAx>
      <c:valAx>
        <c:axId val="5003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Bakiye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crossAx val="5003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Katkı Dağılımı – 15%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>Katkı Dağılımı – 15%</c:v>
          </c:tx>
          <c:spPr>
            <a:ln>
              <a:prstDash val="solid"/>
            </a:ln>
          </c:spPr>
          <c:cat>
            <c:strRef>
              <c:f>Yillik_Ozet_15!$F$21:$H$21</c:f>
              <c:strCache>
                <c:ptCount val="3"/>
                <c:pt idx="0">
                  <c:v>Çalışan</c:v>
                </c:pt>
                <c:pt idx="1">
                  <c:v>İşveren</c:v>
                </c:pt>
                <c:pt idx="2">
                  <c:v>Devlet</c:v>
                </c:pt>
              </c:strCache>
            </c:strRef>
          </c:cat>
          <c:val>
            <c:numRef>
              <c:f>Yillik_Ozet_15!$F$22:$H$22</c:f>
              <c:numCache>
                <c:formatCode>General</c:formatCode>
                <c:ptCount val="3"/>
                <c:pt idx="0">
                  <c:v>478841.80297851562</c:v>
                </c:pt>
                <c:pt idx="1">
                  <c:v>478841.80297851562</c:v>
                </c:pt>
                <c:pt idx="2">
                  <c:v>287305.08178710938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67-2140-B955-B0C8D379C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Yıllık Bakiye Gelişimi – 20%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Yıl Sonu Bakiye – 20%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Yillik_Ozet_20!$A$2:$A$11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Yillik_Ozet_20!$D$2:$D$11</c:f>
              <c:numCache>
                <c:formatCode>#,##0.00</c:formatCode>
                <c:ptCount val="10"/>
                <c:pt idx="0">
                  <c:v>40759.084385769922</c:v>
                </c:pt>
                <c:pt idx="1">
                  <c:v>99859.756745136299</c:v>
                </c:pt>
                <c:pt idx="2">
                  <c:v>183517.77744692902</c:v>
                </c:pt>
                <c:pt idx="3">
                  <c:v>299828.91962727171</c:v>
                </c:pt>
                <c:pt idx="4">
                  <c:v>459304.1869164221</c:v>
                </c:pt>
                <c:pt idx="5">
                  <c:v>675551.87850432657</c:v>
                </c:pt>
                <c:pt idx="6">
                  <c:v>966145.82196096668</c:v>
                </c:pt>
                <c:pt idx="7">
                  <c:v>1353729.4460478784</c:v>
                </c:pt>
                <c:pt idx="8">
                  <c:v>1867418.4098758518</c:v>
                </c:pt>
                <c:pt idx="9">
                  <c:v>2544580.9351240196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A-3A45-8EDC-EB20BEAE7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50001"/>
        <c:axId val="50050002"/>
      </c:lineChart>
      <c:catAx>
        <c:axId val="5005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Yıl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0050002"/>
        <c:crosses val="autoZero"/>
        <c:auto val="1"/>
        <c:lblAlgn val="ctr"/>
        <c:lblOffset val="100"/>
        <c:noMultiLvlLbl val="0"/>
      </c:catAx>
      <c:valAx>
        <c:axId val="5005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Bakiye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crossAx val="5005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Katkı Dağılımı – 20%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>Katkı Dağılımı – 20%</c:v>
          </c:tx>
          <c:spPr>
            <a:ln>
              <a:prstDash val="solid"/>
            </a:ln>
          </c:spPr>
          <c:cat>
            <c:strRef>
              <c:f>Yillik_Ozet_20!$F$21:$H$21</c:f>
              <c:strCache>
                <c:ptCount val="3"/>
                <c:pt idx="0">
                  <c:v>Çalışan</c:v>
                </c:pt>
                <c:pt idx="1">
                  <c:v>İşveren</c:v>
                </c:pt>
                <c:pt idx="2">
                  <c:v>Devlet</c:v>
                </c:pt>
              </c:strCache>
            </c:strRef>
          </c:cat>
          <c:val>
            <c:numRef>
              <c:f>Yillik_Ozet_20!$F$22:$H$22</c:f>
              <c:numCache>
                <c:formatCode>General</c:formatCode>
                <c:ptCount val="3"/>
                <c:pt idx="0">
                  <c:v>478841.80297851562</c:v>
                </c:pt>
                <c:pt idx="1">
                  <c:v>478841.80297851562</c:v>
                </c:pt>
                <c:pt idx="2">
                  <c:v>287305.08178710938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9-114F-9821-39F880068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Yıllık Bakiye Gelişimi – 30%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Yıl Sonu Bakiye – 30%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Yillik_Ozet_30!$A$2:$A$11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Yillik_Ozet_30!$D$2:$D$11</c:f>
              <c:numCache>
                <c:formatCode>#,##0.00</c:formatCode>
                <c:ptCount val="10"/>
                <c:pt idx="0">
                  <c:v>42344.413675241289</c:v>
                </c:pt>
                <c:pt idx="1">
                  <c:v>107978.25487186533</c:v>
                </c:pt>
                <c:pt idx="2">
                  <c:v>206534.87770098954</c:v>
                </c:pt>
                <c:pt idx="3">
                  <c:v>351199.27397074224</c:v>
                </c:pt>
                <c:pt idx="4">
                  <c:v>559938.97236128489</c:v>
                </c:pt>
                <c:pt idx="5">
                  <c:v>857145.55931882025</c:v>
                </c:pt>
                <c:pt idx="6">
                  <c:v>1275820.3461759042</c:v>
                </c:pt>
                <c:pt idx="7">
                  <c:v>1860480.3488554731</c:v>
                </c:pt>
                <c:pt idx="8">
                  <c:v>2671016.8270456116</c:v>
                </c:pt>
                <c:pt idx="9">
                  <c:v>3787812.3420761665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9-934E-8C88-931F6BF70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70001"/>
        <c:axId val="50070002"/>
      </c:lineChart>
      <c:catAx>
        <c:axId val="5007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Yıl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0070002"/>
        <c:crosses val="autoZero"/>
        <c:auto val="1"/>
        <c:lblAlgn val="ctr"/>
        <c:lblOffset val="100"/>
        <c:noMultiLvlLbl val="0"/>
      </c:catAx>
      <c:valAx>
        <c:axId val="5007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Bakiye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crossAx val="5007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Katkı Dağılımı – 30%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>Katkı Dağılımı – 30%</c:v>
          </c:tx>
          <c:spPr>
            <a:ln>
              <a:prstDash val="solid"/>
            </a:ln>
          </c:spPr>
          <c:cat>
            <c:strRef>
              <c:f>Yillik_Ozet_30!$F$21:$H$21</c:f>
              <c:strCache>
                <c:ptCount val="3"/>
                <c:pt idx="0">
                  <c:v>Çalışan</c:v>
                </c:pt>
                <c:pt idx="1">
                  <c:v>İşveren</c:v>
                </c:pt>
                <c:pt idx="2">
                  <c:v>Devlet</c:v>
                </c:pt>
              </c:strCache>
            </c:strRef>
          </c:cat>
          <c:val>
            <c:numRef>
              <c:f>Yillik_Ozet_30!$F$22:$H$22</c:f>
              <c:numCache>
                <c:formatCode>General</c:formatCode>
                <c:ptCount val="3"/>
                <c:pt idx="0">
                  <c:v>478841.80297851562</c:v>
                </c:pt>
                <c:pt idx="1">
                  <c:v>478841.80297851562</c:v>
                </c:pt>
                <c:pt idx="2">
                  <c:v>287305.08178710938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B-C04D-804D-962C5A070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Yıllık Bakiye Karşılaştırması – Tüm Senaryolar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Yıl Sonu Bakiye %10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Kiyas_Grafik!$A$2:$A$11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Kiyas_Grafik!$B$2:$B$11</c:f>
              <c:numCache>
                <c:formatCode>General</c:formatCode>
                <c:ptCount val="10"/>
                <c:pt idx="0">
                  <c:v>39126.474230262938</c:v>
                </c:pt>
                <c:pt idx="1">
                  <c:v>91947.214441117889</c:v>
                </c:pt>
                <c:pt idx="2">
                  <c:v>162277.05187001551</c:v>
                </c:pt>
                <c:pt idx="3">
                  <c:v>254923.65203799942</c:v>
                </c:pt>
                <c:pt idx="4">
                  <c:v>375939.6359680274</c:v>
                </c:pt>
                <c:pt idx="5">
                  <c:v>532938.12297261506</c:v>
                </c:pt>
                <c:pt idx="6">
                  <c:v>735487.58952960779</c:v>
                </c:pt>
                <c:pt idx="7">
                  <c:v>995605.91630723258</c:v>
                </c:pt>
                <c:pt idx="8">
                  <c:v>1328378.4677187856</c:v>
                </c:pt>
                <c:pt idx="9">
                  <c:v>1752731.264216702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2-0840-924F-3023F2D68F69}"/>
            </c:ext>
          </c:extLst>
        </c:ser>
        <c:ser>
          <c:idx val="1"/>
          <c:order val="1"/>
          <c:tx>
            <c:v>Yıl Sonu Bakiye %15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Kiyas_Grafik!$A$2:$A$11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Kiyas_Grafik!$C$2:$C$11</c:f>
              <c:numCache>
                <c:formatCode>General</c:formatCode>
                <c:ptCount val="10"/>
                <c:pt idx="0">
                  <c:v>39949.066920558362</c:v>
                </c:pt>
                <c:pt idx="1">
                  <c:v>95877.760609340126</c:v>
                </c:pt>
                <c:pt idx="2">
                  <c:v>172679.84176411369</c:v>
                </c:pt>
                <c:pt idx="3">
                  <c:v>276607.33935794653</c:v>
                </c:pt>
                <c:pt idx="4">
                  <c:v>415630.34192315832</c:v>
                </c:pt>
                <c:pt idx="5">
                  <c:v>599889.77028853202</c:v>
                </c:pt>
                <c:pt idx="6">
                  <c:v>842266.83217793668</c:v>
                </c:pt>
                <c:pt idx="7">
                  <c:v>1159098.8524372834</c:v>
                </c:pt>
                <c:pt idx="8">
                  <c:v>1571078.6745936964</c:v>
                </c:pt>
                <c:pt idx="9">
                  <c:v>2104384.2186462758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2-0840-924F-3023F2D68F69}"/>
            </c:ext>
          </c:extLst>
        </c:ser>
        <c:ser>
          <c:idx val="2"/>
          <c:order val="2"/>
          <c:tx>
            <c:v>Yıl Sonu Bakiye %20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Kiyas_Grafik!$A$2:$A$11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Kiyas_Grafik!$D$2:$D$11</c:f>
              <c:numCache>
                <c:formatCode>General</c:formatCode>
                <c:ptCount val="10"/>
                <c:pt idx="0">
                  <c:v>40759.084385769922</c:v>
                </c:pt>
                <c:pt idx="1">
                  <c:v>99859.756745136299</c:v>
                </c:pt>
                <c:pt idx="2">
                  <c:v>183517.77744692902</c:v>
                </c:pt>
                <c:pt idx="3">
                  <c:v>299828.91962727171</c:v>
                </c:pt>
                <c:pt idx="4">
                  <c:v>459304.1869164221</c:v>
                </c:pt>
                <c:pt idx="5">
                  <c:v>675551.87850432657</c:v>
                </c:pt>
                <c:pt idx="6">
                  <c:v>966145.82196096668</c:v>
                </c:pt>
                <c:pt idx="7">
                  <c:v>1353729.4460478784</c:v>
                </c:pt>
                <c:pt idx="8">
                  <c:v>1867418.4098758518</c:v>
                </c:pt>
                <c:pt idx="9">
                  <c:v>2544580.9351240196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42-0840-924F-3023F2D68F69}"/>
            </c:ext>
          </c:extLst>
        </c:ser>
        <c:ser>
          <c:idx val="3"/>
          <c:order val="3"/>
          <c:tx>
            <c:v>Yıl Sonu Bakiye %30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Kiyas_Grafik!$A$2:$A$11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Kiyas_Grafik!$E$2:$E$11</c:f>
              <c:numCache>
                <c:formatCode>General</c:formatCode>
                <c:ptCount val="10"/>
                <c:pt idx="0">
                  <c:v>42344.413675241289</c:v>
                </c:pt>
                <c:pt idx="1">
                  <c:v>107978.25487186533</c:v>
                </c:pt>
                <c:pt idx="2">
                  <c:v>206534.87770098954</c:v>
                </c:pt>
                <c:pt idx="3">
                  <c:v>351199.27397074224</c:v>
                </c:pt>
                <c:pt idx="4">
                  <c:v>559938.97236128489</c:v>
                </c:pt>
                <c:pt idx="5">
                  <c:v>857145.55931882025</c:v>
                </c:pt>
                <c:pt idx="6">
                  <c:v>1275820.3461759042</c:v>
                </c:pt>
                <c:pt idx="7">
                  <c:v>1860480.3488554731</c:v>
                </c:pt>
                <c:pt idx="8">
                  <c:v>2671016.8270456116</c:v>
                </c:pt>
                <c:pt idx="9">
                  <c:v>3787812.3420761665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42-0840-924F-3023F2D68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90001"/>
        <c:axId val="50090002"/>
      </c:lineChart>
      <c:catAx>
        <c:axId val="5009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Yıl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0090002"/>
        <c:crosses val="autoZero"/>
        <c:auto val="1"/>
        <c:lblAlgn val="ctr"/>
        <c:lblOffset val="100"/>
        <c:noMultiLvlLbl val="0"/>
      </c:catAx>
      <c:valAx>
        <c:axId val="5009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Bakiye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009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304800</xdr:colOff>
      <xdr:row>15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23</xdr:row>
      <xdr:rowOff>0</xdr:rowOff>
    </xdr:from>
    <xdr:to>
      <xdr:col>12</xdr:col>
      <xdr:colOff>304800</xdr:colOff>
      <xdr:row>37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304800</xdr:colOff>
      <xdr:row>15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23</xdr:row>
      <xdr:rowOff>0</xdr:rowOff>
    </xdr:from>
    <xdr:to>
      <xdr:col>12</xdr:col>
      <xdr:colOff>304800</xdr:colOff>
      <xdr:row>37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304800</xdr:colOff>
      <xdr:row>15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23</xdr:row>
      <xdr:rowOff>0</xdr:rowOff>
    </xdr:from>
    <xdr:to>
      <xdr:col>12</xdr:col>
      <xdr:colOff>304800</xdr:colOff>
      <xdr:row>37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304800</xdr:colOff>
      <xdr:row>15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23</xdr:row>
      <xdr:rowOff>0</xdr:rowOff>
    </xdr:from>
    <xdr:to>
      <xdr:col>12</xdr:col>
      <xdr:colOff>304800</xdr:colOff>
      <xdr:row>37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13</xdr:col>
      <xdr:colOff>304800</xdr:colOff>
      <xdr:row>15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zoomScale="101" workbookViewId="0">
      <selection activeCell="D43" sqref="D43"/>
    </sheetView>
  </sheetViews>
  <sheetFormatPr baseColWidth="10" defaultColWidth="8.83203125" defaultRowHeight="15" x14ac:dyDescent="0.2"/>
  <cols>
    <col min="1" max="1" width="28.6640625" customWidth="1"/>
    <col min="2" max="2" width="18.6640625" customWidth="1"/>
    <col min="4" max="4" width="60.6640625" customWidth="1"/>
  </cols>
  <sheetData>
    <row r="1" spans="1:4" x14ac:dyDescent="0.2">
      <c r="A1" s="4" t="s">
        <v>0</v>
      </c>
      <c r="B1" s="4" t="s">
        <v>1</v>
      </c>
      <c r="C1" s="5"/>
      <c r="D1" s="5"/>
    </row>
    <row r="2" spans="1:4" x14ac:dyDescent="0.2">
      <c r="A2" s="5" t="s">
        <v>2</v>
      </c>
      <c r="B2" s="10">
        <v>40000</v>
      </c>
      <c r="C2" s="5"/>
      <c r="D2" s="4" t="s">
        <v>3</v>
      </c>
    </row>
    <row r="3" spans="1:4" ht="80" x14ac:dyDescent="0.2">
      <c r="A3" s="5" t="s">
        <v>4</v>
      </c>
      <c r="B3" s="6">
        <v>0.25</v>
      </c>
      <c r="C3" s="5"/>
      <c r="D3" s="7" t="s">
        <v>5</v>
      </c>
    </row>
    <row r="4" spans="1:4" x14ac:dyDescent="0.2">
      <c r="A4" s="5" t="s">
        <v>6</v>
      </c>
      <c r="B4" s="6">
        <v>0.03</v>
      </c>
      <c r="C4" s="5"/>
      <c r="D4" s="5"/>
    </row>
    <row r="5" spans="1:4" x14ac:dyDescent="0.2">
      <c r="A5" s="5" t="s">
        <v>7</v>
      </c>
      <c r="B5" s="6">
        <v>0.03</v>
      </c>
      <c r="C5" s="5"/>
      <c r="D5" s="5"/>
    </row>
    <row r="6" spans="1:4" x14ac:dyDescent="0.2">
      <c r="A6" s="5" t="s">
        <v>8</v>
      </c>
      <c r="B6" s="6">
        <v>0.3</v>
      </c>
      <c r="C6" s="5"/>
      <c r="D6" s="5"/>
    </row>
    <row r="7" spans="1:4" x14ac:dyDescent="0.2">
      <c r="A7" s="5" t="s">
        <v>9</v>
      </c>
      <c r="B7" s="5">
        <v>120</v>
      </c>
      <c r="C7" s="5"/>
      <c r="D7" s="5"/>
    </row>
    <row r="8" spans="1:4" x14ac:dyDescent="0.2">
      <c r="A8" s="5"/>
      <c r="B8" s="5"/>
      <c r="C8" s="5"/>
      <c r="D8" s="5"/>
    </row>
    <row r="9" spans="1:4" x14ac:dyDescent="0.2">
      <c r="A9" s="5"/>
      <c r="B9" s="5"/>
      <c r="C9" s="5"/>
      <c r="D9" s="5"/>
    </row>
    <row r="10" spans="1:4" x14ac:dyDescent="0.2">
      <c r="A10" s="4" t="s">
        <v>10</v>
      </c>
      <c r="B10" s="5"/>
      <c r="C10" s="5"/>
      <c r="D10" s="5"/>
    </row>
    <row r="11" spans="1:4" x14ac:dyDescent="0.2">
      <c r="A11" s="5" t="s">
        <v>11</v>
      </c>
      <c r="B11" s="6">
        <v>0.1</v>
      </c>
      <c r="C11" s="5"/>
      <c r="D11" s="5"/>
    </row>
    <row r="12" spans="1:4" x14ac:dyDescent="0.2">
      <c r="A12" s="5" t="s">
        <v>12</v>
      </c>
      <c r="B12" s="6">
        <v>0.15</v>
      </c>
      <c r="C12" s="5"/>
      <c r="D12" s="5"/>
    </row>
    <row r="13" spans="1:4" x14ac:dyDescent="0.2">
      <c r="A13" s="5" t="s">
        <v>13</v>
      </c>
      <c r="B13" s="6">
        <v>0.2</v>
      </c>
      <c r="C13" s="5"/>
      <c r="D13" s="5"/>
    </row>
    <row r="14" spans="1:4" x14ac:dyDescent="0.2">
      <c r="A14" s="5" t="s">
        <v>14</v>
      </c>
      <c r="B14" s="6">
        <v>0.3</v>
      </c>
      <c r="C14" s="5"/>
      <c r="D14" s="5"/>
    </row>
    <row r="20" spans="1:4" x14ac:dyDescent="0.2">
      <c r="A20" s="8" t="s">
        <v>15</v>
      </c>
      <c r="B20" s="9"/>
      <c r="C20" s="9"/>
      <c r="D20" s="9"/>
    </row>
    <row r="21" spans="1:4" x14ac:dyDescent="0.2">
      <c r="A21" s="9"/>
      <c r="B21" s="9"/>
      <c r="C21" s="9"/>
      <c r="D21" s="9"/>
    </row>
    <row r="22" spans="1:4" x14ac:dyDescent="0.2">
      <c r="A22" s="9"/>
      <c r="B22" s="9"/>
      <c r="C22" s="9"/>
      <c r="D22" s="9"/>
    </row>
    <row r="23" spans="1:4" x14ac:dyDescent="0.2">
      <c r="A23" s="9"/>
      <c r="B23" s="9"/>
      <c r="C23" s="9"/>
      <c r="D23" s="9"/>
    </row>
    <row r="24" spans="1:4" x14ac:dyDescent="0.2">
      <c r="A24" s="9"/>
      <c r="B24" s="9"/>
      <c r="C24" s="9"/>
      <c r="D24" s="9"/>
    </row>
    <row r="25" spans="1:4" x14ac:dyDescent="0.2">
      <c r="A25" s="9"/>
      <c r="B25" s="9"/>
      <c r="C25" s="9"/>
      <c r="D25" s="9"/>
    </row>
  </sheetData>
  <sheetProtection password="A012" sheet="1"/>
  <mergeCells count="1">
    <mergeCell ref="A20:D25"/>
  </mergeCells>
  <dataValidations count="1">
    <dataValidation type="decimal" allowBlank="1" showInputMessage="1" showErrorMessage="1" promptTitle="Yıllık Zam Oranı" prompt="0% ile 200% arasında bir oran giriniz. Örn: %25 için 0,25 yazın." sqref="B3" xr:uid="{00000000-0002-0000-0000-000000000000}">
      <formula1>0</formula1>
      <formula2>2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1"/>
  <sheetViews>
    <sheetView workbookViewId="0">
      <selection activeCell="O34" sqref="O34"/>
    </sheetView>
  </sheetViews>
  <sheetFormatPr baseColWidth="10" defaultColWidth="8.83203125" defaultRowHeight="15" x14ac:dyDescent="0.2"/>
  <cols>
    <col min="1" max="1" width="6.6640625" customWidth="1"/>
    <col min="2" max="5" width="18.6640625" customWidth="1"/>
  </cols>
  <sheetData>
    <row r="1" spans="1:5" x14ac:dyDescent="0.2">
      <c r="A1" s="1" t="s">
        <v>32</v>
      </c>
      <c r="B1" s="1" t="s">
        <v>37</v>
      </c>
      <c r="C1" s="1" t="s">
        <v>38</v>
      </c>
      <c r="D1" s="1" t="s">
        <v>39</v>
      </c>
      <c r="E1" s="1" t="s">
        <v>40</v>
      </c>
    </row>
    <row r="2" spans="1:5" x14ac:dyDescent="0.2">
      <c r="A2" s="2">
        <v>1</v>
      </c>
      <c r="B2">
        <f>Yillik_Ozet_10!D2</f>
        <v>39126.474230262938</v>
      </c>
      <c r="C2">
        <f>Yillik_Ozet_15!D2</f>
        <v>39949.066920558362</v>
      </c>
      <c r="D2">
        <f>Yillik_Ozet_20!D2</f>
        <v>40759.084385769922</v>
      </c>
      <c r="E2">
        <f>Yillik_Ozet_30!D2</f>
        <v>42344.413675241289</v>
      </c>
    </row>
    <row r="3" spans="1:5" x14ac:dyDescent="0.2">
      <c r="A3" s="2">
        <v>2</v>
      </c>
      <c r="B3">
        <f>Yillik_Ozet_10!D3</f>
        <v>91947.214441117889</v>
      </c>
      <c r="C3">
        <f>Yillik_Ozet_15!D3</f>
        <v>95877.760609340126</v>
      </c>
      <c r="D3">
        <f>Yillik_Ozet_20!D3</f>
        <v>99859.756745136299</v>
      </c>
      <c r="E3">
        <f>Yillik_Ozet_30!D3</f>
        <v>107978.25487186533</v>
      </c>
    </row>
    <row r="4" spans="1:5" x14ac:dyDescent="0.2">
      <c r="A4" s="2">
        <v>3</v>
      </c>
      <c r="B4">
        <f>Yillik_Ozet_10!D4</f>
        <v>162277.05187001551</v>
      </c>
      <c r="C4">
        <f>Yillik_Ozet_15!D4</f>
        <v>172679.84176411369</v>
      </c>
      <c r="D4">
        <f>Yillik_Ozet_20!D4</f>
        <v>183517.77744692902</v>
      </c>
      <c r="E4">
        <f>Yillik_Ozet_30!D4</f>
        <v>206534.87770098954</v>
      </c>
    </row>
    <row r="5" spans="1:5" x14ac:dyDescent="0.2">
      <c r="A5" s="2">
        <v>4</v>
      </c>
      <c r="B5">
        <f>Yillik_Ozet_10!D5</f>
        <v>254923.65203799942</v>
      </c>
      <c r="C5">
        <f>Yillik_Ozet_15!D5</f>
        <v>276607.33935794653</v>
      </c>
      <c r="D5">
        <f>Yillik_Ozet_20!D5</f>
        <v>299828.91962727171</v>
      </c>
      <c r="E5">
        <f>Yillik_Ozet_30!D5</f>
        <v>351199.27397074224</v>
      </c>
    </row>
    <row r="6" spans="1:5" x14ac:dyDescent="0.2">
      <c r="A6" s="2">
        <v>5</v>
      </c>
      <c r="B6">
        <f>Yillik_Ozet_10!D6</f>
        <v>375939.6359680274</v>
      </c>
      <c r="C6">
        <f>Yillik_Ozet_15!D6</f>
        <v>415630.34192315832</v>
      </c>
      <c r="D6">
        <f>Yillik_Ozet_20!D6</f>
        <v>459304.1869164221</v>
      </c>
      <c r="E6">
        <f>Yillik_Ozet_30!D6</f>
        <v>559938.97236128489</v>
      </c>
    </row>
    <row r="7" spans="1:5" x14ac:dyDescent="0.2">
      <c r="A7" s="2">
        <v>6</v>
      </c>
      <c r="B7">
        <f>Yillik_Ozet_10!D7</f>
        <v>532938.12297261506</v>
      </c>
      <c r="C7">
        <f>Yillik_Ozet_15!D7</f>
        <v>599889.77028853202</v>
      </c>
      <c r="D7">
        <f>Yillik_Ozet_20!D7</f>
        <v>675551.87850432657</v>
      </c>
      <c r="E7">
        <f>Yillik_Ozet_30!D7</f>
        <v>857145.55931882025</v>
      </c>
    </row>
    <row r="8" spans="1:5" x14ac:dyDescent="0.2">
      <c r="A8" s="2">
        <v>7</v>
      </c>
      <c r="B8">
        <f>Yillik_Ozet_10!D8</f>
        <v>735487.58952960779</v>
      </c>
      <c r="C8">
        <f>Yillik_Ozet_15!D8</f>
        <v>842266.83217793668</v>
      </c>
      <c r="D8">
        <f>Yillik_Ozet_20!D8</f>
        <v>966145.82196096668</v>
      </c>
      <c r="E8">
        <f>Yillik_Ozet_30!D8</f>
        <v>1275820.3461759042</v>
      </c>
    </row>
    <row r="9" spans="1:5" x14ac:dyDescent="0.2">
      <c r="A9" s="2">
        <v>8</v>
      </c>
      <c r="B9">
        <f>Yillik_Ozet_10!D9</f>
        <v>995605.91630723258</v>
      </c>
      <c r="C9">
        <f>Yillik_Ozet_15!D9</f>
        <v>1159098.8524372834</v>
      </c>
      <c r="D9">
        <f>Yillik_Ozet_20!D9</f>
        <v>1353729.4460478784</v>
      </c>
      <c r="E9">
        <f>Yillik_Ozet_30!D9</f>
        <v>1860480.3488554731</v>
      </c>
    </row>
    <row r="10" spans="1:5" x14ac:dyDescent="0.2">
      <c r="A10" s="2">
        <v>9</v>
      </c>
      <c r="B10">
        <f>Yillik_Ozet_10!D10</f>
        <v>1328378.4677187856</v>
      </c>
      <c r="C10">
        <f>Yillik_Ozet_15!D10</f>
        <v>1571078.6745936964</v>
      </c>
      <c r="D10">
        <f>Yillik_Ozet_20!D10</f>
        <v>1867418.4098758518</v>
      </c>
      <c r="E10">
        <f>Yillik_Ozet_30!D10</f>
        <v>2671016.8270456116</v>
      </c>
    </row>
    <row r="11" spans="1:5" x14ac:dyDescent="0.2">
      <c r="A11" s="2">
        <v>10</v>
      </c>
      <c r="B11">
        <f>Yillik_Ozet_10!D11</f>
        <v>1752731.264216702</v>
      </c>
      <c r="C11">
        <f>Yillik_Ozet_15!D11</f>
        <v>2104384.2186462758</v>
      </c>
      <c r="D11">
        <f>Yillik_Ozet_20!D11</f>
        <v>2544580.9351240196</v>
      </c>
      <c r="E11">
        <f>Yillik_Ozet_30!D11</f>
        <v>3787812.3420761665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1"/>
  <sheetViews>
    <sheetView workbookViewId="0">
      <pane ySplit="1" topLeftCell="A2" activePane="bottomLeft" state="frozen"/>
      <selection pane="bottomLeft" activeCell="N24" sqref="N24"/>
    </sheetView>
  </sheetViews>
  <sheetFormatPr baseColWidth="10" defaultColWidth="8.83203125" defaultRowHeight="15" x14ac:dyDescent="0.2"/>
  <cols>
    <col min="1" max="1" width="7.6640625" customWidth="1"/>
    <col min="2" max="2" width="14.6640625" customWidth="1"/>
    <col min="3" max="7" width="16.6640625" customWidth="1"/>
    <col min="8" max="9" width="18.6640625" customWidth="1"/>
    <col min="11" max="11" width="13.1640625" bestFit="1" customWidth="1"/>
    <col min="12" max="12" width="11.6640625" bestFit="1" customWidth="1"/>
  </cols>
  <sheetData>
    <row r="1" spans="1:12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K1" s="1" t="s">
        <v>25</v>
      </c>
      <c r="L1">
        <f>(1+Parametreler!$B$11)^(1/12)-1</f>
        <v>7.9741404289037643E-3</v>
      </c>
    </row>
    <row r="2" spans="1:12" x14ac:dyDescent="0.2">
      <c r="A2" s="2">
        <v>1</v>
      </c>
      <c r="B2" s="3">
        <f>Parametreler!$B$2*(1+Parametreler!$B$3)^INT((A2-1)/12)</f>
        <v>40000</v>
      </c>
      <c r="C2" s="3">
        <f>B2*Parametreler!$B$4</f>
        <v>1200</v>
      </c>
      <c r="D2" s="3">
        <f>B2*Parametreler!$B$5</f>
        <v>1200</v>
      </c>
      <c r="E2" s="3">
        <f t="shared" ref="E2:E33" si="0">C2+D2</f>
        <v>2400</v>
      </c>
      <c r="F2" s="3">
        <f>E2*Parametreler!$B$6</f>
        <v>720</v>
      </c>
      <c r="G2" s="3">
        <f t="shared" ref="G2:G33" si="1">E2+F2</f>
        <v>3120</v>
      </c>
      <c r="H2" s="3">
        <v>0</v>
      </c>
      <c r="I2" s="3">
        <f>G2</f>
        <v>3120</v>
      </c>
    </row>
    <row r="3" spans="1:12" x14ac:dyDescent="0.2">
      <c r="A3" s="2">
        <v>2</v>
      </c>
      <c r="B3" s="3">
        <f>Parametreler!$B$2*(1+Parametreler!$B$3)^INT((A3-1)/12)</f>
        <v>40000</v>
      </c>
      <c r="C3" s="3">
        <f>B3*Parametreler!$B$4</f>
        <v>1200</v>
      </c>
      <c r="D3" s="3">
        <f>B3*Parametreler!$B$5</f>
        <v>1200</v>
      </c>
      <c r="E3" s="3">
        <f t="shared" si="0"/>
        <v>2400</v>
      </c>
      <c r="F3" s="3">
        <f>E3*Parametreler!$B$6</f>
        <v>720</v>
      </c>
      <c r="G3" s="3">
        <f t="shared" si="1"/>
        <v>3120</v>
      </c>
      <c r="H3" s="3">
        <f t="shared" ref="H3:H34" si="2">I2*$L$1</f>
        <v>24.879318138179745</v>
      </c>
      <c r="I3" s="3">
        <f t="shared" ref="I3:I34" si="3">I2+H3+G3</f>
        <v>6264.8793181381798</v>
      </c>
      <c r="K3" s="1" t="s">
        <v>26</v>
      </c>
    </row>
    <row r="4" spans="1:12" x14ac:dyDescent="0.2">
      <c r="A4" s="2">
        <v>3</v>
      </c>
      <c r="B4" s="3">
        <f>Parametreler!$B$2*(1+Parametreler!$B$3)^INT((A4-1)/12)</f>
        <v>40000</v>
      </c>
      <c r="C4" s="3">
        <f>B4*Parametreler!$B$4</f>
        <v>1200</v>
      </c>
      <c r="D4" s="3">
        <f>B4*Parametreler!$B$5</f>
        <v>1200</v>
      </c>
      <c r="E4" s="3">
        <f t="shared" si="0"/>
        <v>2400</v>
      </c>
      <c r="F4" s="3">
        <f>E4*Parametreler!$B$6</f>
        <v>720</v>
      </c>
      <c r="G4" s="3">
        <f t="shared" si="1"/>
        <v>3120</v>
      </c>
      <c r="H4" s="3">
        <f t="shared" si="2"/>
        <v>49.95702745296871</v>
      </c>
      <c r="I4" s="3">
        <f t="shared" si="3"/>
        <v>9434.8363455911494</v>
      </c>
      <c r="K4" t="s">
        <v>27</v>
      </c>
      <c r="L4" s="3">
        <f>SUM(C2:C121)</f>
        <v>478841.80297851562</v>
      </c>
    </row>
    <row r="5" spans="1:12" x14ac:dyDescent="0.2">
      <c r="A5" s="2">
        <v>4</v>
      </c>
      <c r="B5" s="3">
        <f>Parametreler!$B$2*(1+Parametreler!$B$3)^INT((A5-1)/12)</f>
        <v>40000</v>
      </c>
      <c r="C5" s="3">
        <f>B5*Parametreler!$B$4</f>
        <v>1200</v>
      </c>
      <c r="D5" s="3">
        <f>B5*Parametreler!$B$5</f>
        <v>1200</v>
      </c>
      <c r="E5" s="3">
        <f t="shared" si="0"/>
        <v>2400</v>
      </c>
      <c r="F5" s="3">
        <f>E5*Parametreler!$B$6</f>
        <v>720</v>
      </c>
      <c r="G5" s="3">
        <f t="shared" si="1"/>
        <v>3120</v>
      </c>
      <c r="H5" s="3">
        <f t="shared" si="2"/>
        <v>75.234709943469028</v>
      </c>
      <c r="I5" s="3">
        <f t="shared" si="3"/>
        <v>12630.071055534618</v>
      </c>
      <c r="K5" t="s">
        <v>28</v>
      </c>
      <c r="L5" s="3">
        <f>SUM(D2:D121)</f>
        <v>478841.80297851562</v>
      </c>
    </row>
    <row r="6" spans="1:12" x14ac:dyDescent="0.2">
      <c r="A6" s="2">
        <v>5</v>
      </c>
      <c r="B6" s="3">
        <f>Parametreler!$B$2*(1+Parametreler!$B$3)^INT((A6-1)/12)</f>
        <v>40000</v>
      </c>
      <c r="C6" s="3">
        <f>B6*Parametreler!$B$4</f>
        <v>1200</v>
      </c>
      <c r="D6" s="3">
        <f>B6*Parametreler!$B$5</f>
        <v>1200</v>
      </c>
      <c r="E6" s="3">
        <f t="shared" si="0"/>
        <v>2400</v>
      </c>
      <c r="F6" s="3">
        <f>E6*Parametreler!$B$6</f>
        <v>720</v>
      </c>
      <c r="G6" s="3">
        <f t="shared" si="1"/>
        <v>3120</v>
      </c>
      <c r="H6" s="3">
        <f t="shared" si="2"/>
        <v>100.71396022386584</v>
      </c>
      <c r="I6" s="3">
        <f t="shared" si="3"/>
        <v>15850.785015758483</v>
      </c>
      <c r="K6" t="s">
        <v>29</v>
      </c>
      <c r="L6" s="3">
        <f>SUM(F2:F121)</f>
        <v>287305.08178710938</v>
      </c>
    </row>
    <row r="7" spans="1:12" x14ac:dyDescent="0.2">
      <c r="A7" s="2">
        <v>6</v>
      </c>
      <c r="B7" s="3">
        <f>Parametreler!$B$2*(1+Parametreler!$B$3)^INT((A7-1)/12)</f>
        <v>40000</v>
      </c>
      <c r="C7" s="3">
        <f>B7*Parametreler!$B$4</f>
        <v>1200</v>
      </c>
      <c r="D7" s="3">
        <f>B7*Parametreler!$B$5</f>
        <v>1200</v>
      </c>
      <c r="E7" s="3">
        <f t="shared" si="0"/>
        <v>2400</v>
      </c>
      <c r="F7" s="3">
        <f>E7*Parametreler!$B$6</f>
        <v>720</v>
      </c>
      <c r="G7" s="3">
        <f t="shared" si="1"/>
        <v>3120</v>
      </c>
      <c r="H7" s="3">
        <f t="shared" si="2"/>
        <v>126.39638562402172</v>
      </c>
      <c r="I7" s="3">
        <f t="shared" si="3"/>
        <v>19097.181401382506</v>
      </c>
      <c r="K7" t="s">
        <v>30</v>
      </c>
      <c r="L7" s="3">
        <f>SUM(G2:G121)</f>
        <v>1244988.6877441406</v>
      </c>
    </row>
    <row r="8" spans="1:12" x14ac:dyDescent="0.2">
      <c r="A8" s="2">
        <v>7</v>
      </c>
      <c r="B8" s="3">
        <f>Parametreler!$B$2*(1+Parametreler!$B$3)^INT((A8-1)/12)</f>
        <v>40000</v>
      </c>
      <c r="C8" s="3">
        <f>B8*Parametreler!$B$4</f>
        <v>1200</v>
      </c>
      <c r="D8" s="3">
        <f>B8*Parametreler!$B$5</f>
        <v>1200</v>
      </c>
      <c r="E8" s="3">
        <f t="shared" si="0"/>
        <v>2400</v>
      </c>
      <c r="F8" s="3">
        <f>E8*Parametreler!$B$6</f>
        <v>720</v>
      </c>
      <c r="G8" s="3">
        <f t="shared" si="1"/>
        <v>3120</v>
      </c>
      <c r="H8" s="3">
        <f t="shared" si="2"/>
        <v>152.28360629087328</v>
      </c>
      <c r="I8" s="3">
        <f t="shared" si="3"/>
        <v>22369.465007673378</v>
      </c>
      <c r="K8" t="s">
        <v>31</v>
      </c>
      <c r="L8" s="3">
        <f>I121</f>
        <v>1752731.264216702</v>
      </c>
    </row>
    <row r="9" spans="1:12" x14ac:dyDescent="0.2">
      <c r="A9" s="2">
        <v>8</v>
      </c>
      <c r="B9" s="3">
        <f>Parametreler!$B$2*(1+Parametreler!$B$3)^INT((A9-1)/12)</f>
        <v>40000</v>
      </c>
      <c r="C9" s="3">
        <f>B9*Parametreler!$B$4</f>
        <v>1200</v>
      </c>
      <c r="D9" s="3">
        <f>B9*Parametreler!$B$5</f>
        <v>1200</v>
      </c>
      <c r="E9" s="3">
        <f t="shared" si="0"/>
        <v>2400</v>
      </c>
      <c r="F9" s="3">
        <f>E9*Parametreler!$B$6</f>
        <v>720</v>
      </c>
      <c r="G9" s="3">
        <f t="shared" si="1"/>
        <v>3120</v>
      </c>
      <c r="H9" s="3">
        <f t="shared" si="2"/>
        <v>178.37725529063633</v>
      </c>
      <c r="I9" s="3">
        <f t="shared" si="3"/>
        <v>25667.842262964015</v>
      </c>
    </row>
    <row r="10" spans="1:12" x14ac:dyDescent="0.2">
      <c r="A10" s="2">
        <v>9</v>
      </c>
      <c r="B10" s="3">
        <f>Parametreler!$B$2*(1+Parametreler!$B$3)^INT((A10-1)/12)</f>
        <v>40000</v>
      </c>
      <c r="C10" s="3">
        <f>B10*Parametreler!$B$4</f>
        <v>1200</v>
      </c>
      <c r="D10" s="3">
        <f>B10*Parametreler!$B$5</f>
        <v>1200</v>
      </c>
      <c r="E10" s="3">
        <f t="shared" si="0"/>
        <v>2400</v>
      </c>
      <c r="F10" s="3">
        <f>E10*Parametreler!$B$6</f>
        <v>720</v>
      </c>
      <c r="G10" s="3">
        <f t="shared" si="1"/>
        <v>3120</v>
      </c>
      <c r="H10" s="3">
        <f t="shared" si="2"/>
        <v>204.67897871182603</v>
      </c>
      <c r="I10" s="3">
        <f t="shared" si="3"/>
        <v>28992.52124167584</v>
      </c>
    </row>
    <row r="11" spans="1:12" x14ac:dyDescent="0.2">
      <c r="A11" s="2">
        <v>10</v>
      </c>
      <c r="B11" s="3">
        <f>Parametreler!$B$2*(1+Parametreler!$B$3)^INT((A11-1)/12)</f>
        <v>40000</v>
      </c>
      <c r="C11" s="3">
        <f>B11*Parametreler!$B$4</f>
        <v>1200</v>
      </c>
      <c r="D11" s="3">
        <f>B11*Parametreler!$B$5</f>
        <v>1200</v>
      </c>
      <c r="E11" s="3">
        <f t="shared" si="0"/>
        <v>2400</v>
      </c>
      <c r="F11" s="3">
        <f>E11*Parametreler!$B$6</f>
        <v>720</v>
      </c>
      <c r="G11" s="3">
        <f t="shared" si="1"/>
        <v>3120</v>
      </c>
      <c r="H11" s="3">
        <f t="shared" si="2"/>
        <v>231.19043576909849</v>
      </c>
      <c r="I11" s="3">
        <f t="shared" si="3"/>
        <v>32343.711677444939</v>
      </c>
    </row>
    <row r="12" spans="1:12" x14ac:dyDescent="0.2">
      <c r="A12" s="2">
        <v>11</v>
      </c>
      <c r="B12" s="3">
        <f>Parametreler!$B$2*(1+Parametreler!$B$3)^INT((A12-1)/12)</f>
        <v>40000</v>
      </c>
      <c r="C12" s="3">
        <f>B12*Parametreler!$B$4</f>
        <v>1200</v>
      </c>
      <c r="D12" s="3">
        <f>B12*Parametreler!$B$5</f>
        <v>1200</v>
      </c>
      <c r="E12" s="3">
        <f t="shared" si="0"/>
        <v>2400</v>
      </c>
      <c r="F12" s="3">
        <f>E12*Parametreler!$B$6</f>
        <v>720</v>
      </c>
      <c r="G12" s="3">
        <f t="shared" si="1"/>
        <v>3120</v>
      </c>
      <c r="H12" s="3">
        <f t="shared" si="2"/>
        <v>257.91329890792048</v>
      </c>
      <c r="I12" s="3">
        <f t="shared" si="3"/>
        <v>35721.624976352861</v>
      </c>
    </row>
    <row r="13" spans="1:12" x14ac:dyDescent="0.2">
      <c r="A13" s="2">
        <v>12</v>
      </c>
      <c r="B13" s="3">
        <f>Parametreler!$B$2*(1+Parametreler!$B$3)^INT((A13-1)/12)</f>
        <v>40000</v>
      </c>
      <c r="C13" s="3">
        <f>B13*Parametreler!$B$4</f>
        <v>1200</v>
      </c>
      <c r="D13" s="3">
        <f>B13*Parametreler!$B$5</f>
        <v>1200</v>
      </c>
      <c r="E13" s="3">
        <f t="shared" si="0"/>
        <v>2400</v>
      </c>
      <c r="F13" s="3">
        <f>E13*Parametreler!$B$6</f>
        <v>720</v>
      </c>
      <c r="G13" s="3">
        <f t="shared" si="1"/>
        <v>3120</v>
      </c>
      <c r="H13" s="3">
        <f t="shared" si="2"/>
        <v>284.8492539100738</v>
      </c>
      <c r="I13" s="3">
        <f t="shared" si="3"/>
        <v>39126.474230262938</v>
      </c>
    </row>
    <row r="14" spans="1:12" x14ac:dyDescent="0.2">
      <c r="A14" s="2">
        <v>13</v>
      </c>
      <c r="B14" s="3">
        <f>Parametreler!$B$2*(1+Parametreler!$B$3)^INT((A14-1)/12)</f>
        <v>50000</v>
      </c>
      <c r="C14" s="3">
        <f>B14*Parametreler!$B$4</f>
        <v>1500</v>
      </c>
      <c r="D14" s="3">
        <f>B14*Parametreler!$B$5</f>
        <v>1500</v>
      </c>
      <c r="E14" s="3">
        <f t="shared" si="0"/>
        <v>3000</v>
      </c>
      <c r="F14" s="3">
        <f>E14*Parametreler!$B$6</f>
        <v>900</v>
      </c>
      <c r="G14" s="3">
        <f t="shared" si="1"/>
        <v>3900</v>
      </c>
      <c r="H14" s="3">
        <f t="shared" si="2"/>
        <v>312.00000000000097</v>
      </c>
      <c r="I14" s="3">
        <f t="shared" si="3"/>
        <v>43338.474230262938</v>
      </c>
    </row>
    <row r="15" spans="1:12" x14ac:dyDescent="0.2">
      <c r="A15" s="2">
        <v>14</v>
      </c>
      <c r="B15" s="3">
        <f>Parametreler!$B$2*(1+Parametreler!$B$3)^INT((A15-1)/12)</f>
        <v>50000</v>
      </c>
      <c r="C15" s="3">
        <f>B15*Parametreler!$B$4</f>
        <v>1500</v>
      </c>
      <c r="D15" s="3">
        <f>B15*Parametreler!$B$5</f>
        <v>1500</v>
      </c>
      <c r="E15" s="3">
        <f t="shared" si="0"/>
        <v>3000</v>
      </c>
      <c r="F15" s="3">
        <f>E15*Parametreler!$B$6</f>
        <v>900</v>
      </c>
      <c r="G15" s="3">
        <f t="shared" si="1"/>
        <v>3900</v>
      </c>
      <c r="H15" s="3">
        <f t="shared" si="2"/>
        <v>345.58707948654364</v>
      </c>
      <c r="I15" s="3">
        <f t="shared" si="3"/>
        <v>47584.061309749479</v>
      </c>
    </row>
    <row r="16" spans="1:12" x14ac:dyDescent="0.2">
      <c r="A16" s="2">
        <v>15</v>
      </c>
      <c r="B16" s="3">
        <f>Parametreler!$B$2*(1+Parametreler!$B$3)^INT((A16-1)/12)</f>
        <v>50000</v>
      </c>
      <c r="C16" s="3">
        <f>B16*Parametreler!$B$4</f>
        <v>1500</v>
      </c>
      <c r="D16" s="3">
        <f>B16*Parametreler!$B$5</f>
        <v>1500</v>
      </c>
      <c r="E16" s="3">
        <f t="shared" si="0"/>
        <v>3000</v>
      </c>
      <c r="F16" s="3">
        <f>E16*Parametreler!$B$6</f>
        <v>900</v>
      </c>
      <c r="G16" s="3">
        <f t="shared" si="1"/>
        <v>3900</v>
      </c>
      <c r="H16" s="3">
        <f t="shared" si="2"/>
        <v>379.44198706150871</v>
      </c>
      <c r="I16" s="3">
        <f t="shared" si="3"/>
        <v>51863.503296810988</v>
      </c>
    </row>
    <row r="17" spans="1:9" x14ac:dyDescent="0.2">
      <c r="A17" s="2">
        <v>16</v>
      </c>
      <c r="B17" s="3">
        <f>Parametreler!$B$2*(1+Parametreler!$B$3)^INT((A17-1)/12)</f>
        <v>50000</v>
      </c>
      <c r="C17" s="3">
        <f>B17*Parametreler!$B$4</f>
        <v>1500</v>
      </c>
      <c r="D17" s="3">
        <f>B17*Parametreler!$B$5</f>
        <v>1500</v>
      </c>
      <c r="E17" s="3">
        <f t="shared" si="0"/>
        <v>3000</v>
      </c>
      <c r="F17" s="3">
        <f>E17*Parametreler!$B$6</f>
        <v>900</v>
      </c>
      <c r="G17" s="3">
        <f t="shared" si="1"/>
        <v>3900</v>
      </c>
      <c r="H17" s="3">
        <f t="shared" si="2"/>
        <v>413.56685842368415</v>
      </c>
      <c r="I17" s="3">
        <f t="shared" si="3"/>
        <v>56177.070155234673</v>
      </c>
    </row>
    <row r="18" spans="1:9" x14ac:dyDescent="0.2">
      <c r="A18" s="2">
        <v>17</v>
      </c>
      <c r="B18" s="3">
        <f>Parametreler!$B$2*(1+Parametreler!$B$3)^INT((A18-1)/12)</f>
        <v>50000</v>
      </c>
      <c r="C18" s="3">
        <f>B18*Parametreler!$B$4</f>
        <v>1500</v>
      </c>
      <c r="D18" s="3">
        <f>B18*Parametreler!$B$5</f>
        <v>1500</v>
      </c>
      <c r="E18" s="3">
        <f t="shared" si="0"/>
        <v>3000</v>
      </c>
      <c r="F18" s="3">
        <f>E18*Parametreler!$B$6</f>
        <v>900</v>
      </c>
      <c r="G18" s="3">
        <f t="shared" si="1"/>
        <v>3900</v>
      </c>
      <c r="H18" s="3">
        <f t="shared" si="2"/>
        <v>447.96384630221985</v>
      </c>
      <c r="I18" s="3">
        <f t="shared" si="3"/>
        <v>60525.034001536893</v>
      </c>
    </row>
    <row r="19" spans="1:9" x14ac:dyDescent="0.2">
      <c r="A19" s="2">
        <v>18</v>
      </c>
      <c r="B19" s="3">
        <f>Parametreler!$B$2*(1+Parametreler!$B$3)^INT((A19-1)/12)</f>
        <v>50000</v>
      </c>
      <c r="C19" s="3">
        <f>B19*Parametreler!$B$4</f>
        <v>1500</v>
      </c>
      <c r="D19" s="3">
        <f>B19*Parametreler!$B$5</f>
        <v>1500</v>
      </c>
      <c r="E19" s="3">
        <f t="shared" si="0"/>
        <v>3000</v>
      </c>
      <c r="F19" s="3">
        <f>E19*Parametreler!$B$6</f>
        <v>900</v>
      </c>
      <c r="G19" s="3">
        <f t="shared" si="1"/>
        <v>3900</v>
      </c>
      <c r="H19" s="3">
        <f t="shared" si="2"/>
        <v>482.63512059243033</v>
      </c>
      <c r="I19" s="3">
        <f t="shared" si="3"/>
        <v>64907.669122129322</v>
      </c>
    </row>
    <row r="20" spans="1:9" x14ac:dyDescent="0.2">
      <c r="A20" s="2">
        <v>19</v>
      </c>
      <c r="B20" s="3">
        <f>Parametreler!$B$2*(1+Parametreler!$B$3)^INT((A20-1)/12)</f>
        <v>50000</v>
      </c>
      <c r="C20" s="3">
        <f>B20*Parametreler!$B$4</f>
        <v>1500</v>
      </c>
      <c r="D20" s="3">
        <f>B20*Parametreler!$B$5</f>
        <v>1500</v>
      </c>
      <c r="E20" s="3">
        <f t="shared" si="0"/>
        <v>3000</v>
      </c>
      <c r="F20" s="3">
        <f>E20*Parametreler!$B$6</f>
        <v>900</v>
      </c>
      <c r="G20" s="3">
        <f t="shared" si="1"/>
        <v>3900</v>
      </c>
      <c r="H20" s="3">
        <f t="shared" si="2"/>
        <v>517.58286849267995</v>
      </c>
      <c r="I20" s="3">
        <f t="shared" si="3"/>
        <v>69325.251990621997</v>
      </c>
    </row>
    <row r="21" spans="1:9" x14ac:dyDescent="0.2">
      <c r="A21" s="2">
        <v>20</v>
      </c>
      <c r="B21" s="3">
        <f>Parametreler!$B$2*(1+Parametreler!$B$3)^INT((A21-1)/12)</f>
        <v>50000</v>
      </c>
      <c r="C21" s="3">
        <f>B21*Parametreler!$B$4</f>
        <v>1500</v>
      </c>
      <c r="D21" s="3">
        <f>B21*Parametreler!$B$5</f>
        <v>1500</v>
      </c>
      <c r="E21" s="3">
        <f t="shared" si="0"/>
        <v>3000</v>
      </c>
      <c r="F21" s="3">
        <f>E21*Parametreler!$B$6</f>
        <v>900</v>
      </c>
      <c r="G21" s="3">
        <f t="shared" si="1"/>
        <v>3900</v>
      </c>
      <c r="H21" s="3">
        <f t="shared" si="2"/>
        <v>552.80929464235999</v>
      </c>
      <c r="I21" s="3">
        <f t="shared" si="3"/>
        <v>73778.061285264354</v>
      </c>
    </row>
    <row r="22" spans="1:9" x14ac:dyDescent="0.2">
      <c r="A22" s="2">
        <v>21</v>
      </c>
      <c r="B22" s="3">
        <f>Parametreler!$B$2*(1+Parametreler!$B$3)^INT((A22-1)/12)</f>
        <v>50000</v>
      </c>
      <c r="C22" s="3">
        <f>B22*Parametreler!$B$4</f>
        <v>1500</v>
      </c>
      <c r="D22" s="3">
        <f>B22*Parametreler!$B$5</f>
        <v>1500</v>
      </c>
      <c r="E22" s="3">
        <f t="shared" si="0"/>
        <v>3000</v>
      </c>
      <c r="F22" s="3">
        <f>E22*Parametreler!$B$6</f>
        <v>900</v>
      </c>
      <c r="G22" s="3">
        <f t="shared" si="1"/>
        <v>3900</v>
      </c>
      <c r="H22" s="3">
        <f t="shared" si="2"/>
        <v>588.31662126096614</v>
      </c>
      <c r="I22" s="3">
        <f t="shared" si="3"/>
        <v>78266.377906525318</v>
      </c>
    </row>
    <row r="23" spans="1:9" x14ac:dyDescent="0.2">
      <c r="A23" s="2">
        <v>22</v>
      </c>
      <c r="B23" s="3">
        <f>Parametreler!$B$2*(1+Parametreler!$B$3)^INT((A23-1)/12)</f>
        <v>50000</v>
      </c>
      <c r="C23" s="3">
        <f>B23*Parametreler!$B$4</f>
        <v>1500</v>
      </c>
      <c r="D23" s="3">
        <f>B23*Parametreler!$B$5</f>
        <v>1500</v>
      </c>
      <c r="E23" s="3">
        <f t="shared" si="0"/>
        <v>3000</v>
      </c>
      <c r="F23" s="3">
        <f>E23*Parametreler!$B$6</f>
        <v>900</v>
      </c>
      <c r="G23" s="3">
        <f t="shared" si="1"/>
        <v>3900</v>
      </c>
      <c r="H23" s="3">
        <f t="shared" si="2"/>
        <v>624.10708828828388</v>
      </c>
      <c r="I23" s="3">
        <f t="shared" si="3"/>
        <v>82790.484994813596</v>
      </c>
    </row>
    <row r="24" spans="1:9" x14ac:dyDescent="0.2">
      <c r="A24" s="2">
        <v>23</v>
      </c>
      <c r="B24" s="3">
        <f>Parametreler!$B$2*(1+Parametreler!$B$3)^INT((A24-1)/12)</f>
        <v>50000</v>
      </c>
      <c r="C24" s="3">
        <f>B24*Parametreler!$B$4</f>
        <v>1500</v>
      </c>
      <c r="D24" s="3">
        <f>B24*Parametreler!$B$5</f>
        <v>1500</v>
      </c>
      <c r="E24" s="3">
        <f t="shared" si="0"/>
        <v>3000</v>
      </c>
      <c r="F24" s="3">
        <f>E24*Parametreler!$B$6</f>
        <v>900</v>
      </c>
      <c r="G24" s="3">
        <f t="shared" si="1"/>
        <v>3900</v>
      </c>
      <c r="H24" s="3">
        <f t="shared" si="2"/>
        <v>660.18295352569351</v>
      </c>
      <c r="I24" s="3">
        <f t="shared" si="3"/>
        <v>87350.667948339295</v>
      </c>
    </row>
    <row r="25" spans="1:9" x14ac:dyDescent="0.2">
      <c r="A25" s="2">
        <v>24</v>
      </c>
      <c r="B25" s="3">
        <f>Parametreler!$B$2*(1+Parametreler!$B$3)^INT((A25-1)/12)</f>
        <v>50000</v>
      </c>
      <c r="C25" s="3">
        <f>B25*Parametreler!$B$4</f>
        <v>1500</v>
      </c>
      <c r="D25" s="3">
        <f>B25*Parametreler!$B$5</f>
        <v>1500</v>
      </c>
      <c r="E25" s="3">
        <f t="shared" si="0"/>
        <v>3000</v>
      </c>
      <c r="F25" s="3">
        <f>E25*Parametreler!$B$6</f>
        <v>900</v>
      </c>
      <c r="G25" s="3">
        <f t="shared" si="1"/>
        <v>3900</v>
      </c>
      <c r="H25" s="3">
        <f t="shared" si="2"/>
        <v>696.54649277860062</v>
      </c>
      <c r="I25" s="3">
        <f t="shared" si="3"/>
        <v>91947.214441117889</v>
      </c>
    </row>
    <row r="26" spans="1:9" x14ac:dyDescent="0.2">
      <c r="A26" s="2">
        <v>25</v>
      </c>
      <c r="B26" s="3">
        <f>Parametreler!$B$2*(1+Parametreler!$B$3)^INT((A26-1)/12)</f>
        <v>62500</v>
      </c>
      <c r="C26" s="3">
        <f>B26*Parametreler!$B$4</f>
        <v>1875</v>
      </c>
      <c r="D26" s="3">
        <f>B26*Parametreler!$B$5</f>
        <v>1875</v>
      </c>
      <c r="E26" s="3">
        <f t="shared" si="0"/>
        <v>3750</v>
      </c>
      <c r="F26" s="3">
        <f>E26*Parametreler!$B$6</f>
        <v>1125</v>
      </c>
      <c r="G26" s="3">
        <f t="shared" si="1"/>
        <v>4875</v>
      </c>
      <c r="H26" s="3">
        <f t="shared" si="2"/>
        <v>733.20000000000221</v>
      </c>
      <c r="I26" s="3">
        <f t="shared" si="3"/>
        <v>97555.414441117886</v>
      </c>
    </row>
    <row r="27" spans="1:9" x14ac:dyDescent="0.2">
      <c r="A27" s="2">
        <v>26</v>
      </c>
      <c r="B27" s="3">
        <f>Parametreler!$B$2*(1+Parametreler!$B$3)^INT((A27-1)/12)</f>
        <v>62500</v>
      </c>
      <c r="C27" s="3">
        <f>B27*Parametreler!$B$4</f>
        <v>1875</v>
      </c>
      <c r="D27" s="3">
        <f>B27*Parametreler!$B$5</f>
        <v>1875</v>
      </c>
      <c r="E27" s="3">
        <f t="shared" si="0"/>
        <v>3750</v>
      </c>
      <c r="F27" s="3">
        <f>E27*Parametreler!$B$6</f>
        <v>1125</v>
      </c>
      <c r="G27" s="3">
        <f t="shared" si="1"/>
        <v>4875</v>
      </c>
      <c r="H27" s="3">
        <f t="shared" si="2"/>
        <v>777.92057435338029</v>
      </c>
      <c r="I27" s="3">
        <f t="shared" si="3"/>
        <v>103208.33501547127</v>
      </c>
    </row>
    <row r="28" spans="1:9" x14ac:dyDescent="0.2">
      <c r="A28" s="2">
        <v>27</v>
      </c>
      <c r="B28" s="3">
        <f>Parametreler!$B$2*(1+Parametreler!$B$3)^INT((A28-1)/12)</f>
        <v>62500</v>
      </c>
      <c r="C28" s="3">
        <f>B28*Parametreler!$B$4</f>
        <v>1875</v>
      </c>
      <c r="D28" s="3">
        <f>B28*Parametreler!$B$5</f>
        <v>1875</v>
      </c>
      <c r="E28" s="3">
        <f t="shared" si="0"/>
        <v>3750</v>
      </c>
      <c r="F28" s="3">
        <f>E28*Parametreler!$B$6</f>
        <v>1125</v>
      </c>
      <c r="G28" s="3">
        <f t="shared" si="1"/>
        <v>4875</v>
      </c>
      <c r="H28" s="3">
        <f t="shared" si="2"/>
        <v>822.9977568467134</v>
      </c>
      <c r="I28" s="3">
        <f t="shared" si="3"/>
        <v>108906.33277231798</v>
      </c>
    </row>
    <row r="29" spans="1:9" x14ac:dyDescent="0.2">
      <c r="A29" s="2">
        <v>28</v>
      </c>
      <c r="B29" s="3">
        <f>Parametreler!$B$2*(1+Parametreler!$B$3)^INT((A29-1)/12)</f>
        <v>62500</v>
      </c>
      <c r="C29" s="3">
        <f>B29*Parametreler!$B$4</f>
        <v>1875</v>
      </c>
      <c r="D29" s="3">
        <f>B29*Parametreler!$B$5</f>
        <v>1875</v>
      </c>
      <c r="E29" s="3">
        <f t="shared" si="0"/>
        <v>3750</v>
      </c>
      <c r="F29" s="3">
        <f>E29*Parametreler!$B$6</f>
        <v>1125</v>
      </c>
      <c r="G29" s="3">
        <f t="shared" si="1"/>
        <v>4875</v>
      </c>
      <c r="H29" s="3">
        <f t="shared" si="2"/>
        <v>868.43439112338785</v>
      </c>
      <c r="I29" s="3">
        <f t="shared" si="3"/>
        <v>114649.76716344137</v>
      </c>
    </row>
    <row r="30" spans="1:9" x14ac:dyDescent="0.2">
      <c r="A30" s="2">
        <v>29</v>
      </c>
      <c r="B30" s="3">
        <f>Parametreler!$B$2*(1+Parametreler!$B$3)^INT((A30-1)/12)</f>
        <v>62500</v>
      </c>
      <c r="C30" s="3">
        <f>B30*Parametreler!$B$4</f>
        <v>1875</v>
      </c>
      <c r="D30" s="3">
        <f>B30*Parametreler!$B$5</f>
        <v>1875</v>
      </c>
      <c r="E30" s="3">
        <f t="shared" si="0"/>
        <v>3750</v>
      </c>
      <c r="F30" s="3">
        <f>E30*Parametreler!$B$6</f>
        <v>1125</v>
      </c>
      <c r="G30" s="3">
        <f t="shared" si="1"/>
        <v>4875</v>
      </c>
      <c r="H30" s="3">
        <f t="shared" si="2"/>
        <v>914.23334350240111</v>
      </c>
      <c r="I30" s="3">
        <f t="shared" si="3"/>
        <v>120439.00050694378</v>
      </c>
    </row>
    <row r="31" spans="1:9" x14ac:dyDescent="0.2">
      <c r="A31" s="2">
        <v>30</v>
      </c>
      <c r="B31" s="3">
        <f>Parametreler!$B$2*(1+Parametreler!$B$3)^INT((A31-1)/12)</f>
        <v>62500</v>
      </c>
      <c r="C31" s="3">
        <f>B31*Parametreler!$B$4</f>
        <v>1875</v>
      </c>
      <c r="D31" s="3">
        <f>B31*Parametreler!$B$5</f>
        <v>1875</v>
      </c>
      <c r="E31" s="3">
        <f t="shared" si="0"/>
        <v>3750</v>
      </c>
      <c r="F31" s="3">
        <f>E31*Parametreler!$B$6</f>
        <v>1125</v>
      </c>
      <c r="G31" s="3">
        <f t="shared" si="1"/>
        <v>4875</v>
      </c>
      <c r="H31" s="3">
        <f t="shared" si="2"/>
        <v>960.39750315918127</v>
      </c>
      <c r="I31" s="3">
        <f t="shared" si="3"/>
        <v>126274.39801010296</v>
      </c>
    </row>
    <row r="32" spans="1:9" x14ac:dyDescent="0.2">
      <c r="A32" s="2">
        <v>31</v>
      </c>
      <c r="B32" s="3">
        <f>Parametreler!$B$2*(1+Parametreler!$B$3)^INT((A32-1)/12)</f>
        <v>62500</v>
      </c>
      <c r="C32" s="3">
        <f>B32*Parametreler!$B$4</f>
        <v>1875</v>
      </c>
      <c r="D32" s="3">
        <f>B32*Parametreler!$B$5</f>
        <v>1875</v>
      </c>
      <c r="E32" s="3">
        <f t="shared" si="0"/>
        <v>3750</v>
      </c>
      <c r="F32" s="3">
        <f>E32*Parametreler!$B$6</f>
        <v>1125</v>
      </c>
      <c r="G32" s="3">
        <f t="shared" si="1"/>
        <v>4875</v>
      </c>
      <c r="H32" s="3">
        <f t="shared" si="2"/>
        <v>1006.9297823078471</v>
      </c>
      <c r="I32" s="3">
        <f t="shared" si="3"/>
        <v>132156.3277924108</v>
      </c>
    </row>
    <row r="33" spans="1:9" x14ac:dyDescent="0.2">
      <c r="A33" s="2">
        <v>32</v>
      </c>
      <c r="B33" s="3">
        <f>Parametreler!$B$2*(1+Parametreler!$B$3)^INT((A33-1)/12)</f>
        <v>62500</v>
      </c>
      <c r="C33" s="3">
        <f>B33*Parametreler!$B$4</f>
        <v>1875</v>
      </c>
      <c r="D33" s="3">
        <f>B33*Parametreler!$B$5</f>
        <v>1875</v>
      </c>
      <c r="E33" s="3">
        <f t="shared" si="0"/>
        <v>3750</v>
      </c>
      <c r="F33" s="3">
        <f>E33*Parametreler!$B$6</f>
        <v>1125</v>
      </c>
      <c r="G33" s="3">
        <f t="shared" si="1"/>
        <v>4875</v>
      </c>
      <c r="H33" s="3">
        <f t="shared" si="2"/>
        <v>1053.8331163849211</v>
      </c>
      <c r="I33" s="3">
        <f t="shared" si="3"/>
        <v>138085.16090879572</v>
      </c>
    </row>
    <row r="34" spans="1:9" x14ac:dyDescent="0.2">
      <c r="A34" s="2">
        <v>33</v>
      </c>
      <c r="B34" s="3">
        <f>Parametreler!$B$2*(1+Parametreler!$B$3)^INT((A34-1)/12)</f>
        <v>62500</v>
      </c>
      <c r="C34" s="3">
        <f>B34*Parametreler!$B$4</f>
        <v>1875</v>
      </c>
      <c r="D34" s="3">
        <f>B34*Parametreler!$B$5</f>
        <v>1875</v>
      </c>
      <c r="E34" s="3">
        <f t="shared" ref="E34:E65" si="4">C34+D34</f>
        <v>3750</v>
      </c>
      <c r="F34" s="3">
        <f>E34*Parametreler!$B$6</f>
        <v>1125</v>
      </c>
      <c r="G34" s="3">
        <f t="shared" ref="G34:G65" si="5">E34+F34</f>
        <v>4875</v>
      </c>
      <c r="H34" s="3">
        <f t="shared" si="2"/>
        <v>1101.1104642345097</v>
      </c>
      <c r="I34" s="3">
        <f t="shared" si="3"/>
        <v>144061.27137303023</v>
      </c>
    </row>
    <row r="35" spans="1:9" x14ac:dyDescent="0.2">
      <c r="A35" s="2">
        <v>34</v>
      </c>
      <c r="B35" s="3">
        <f>Parametreler!$B$2*(1+Parametreler!$B$3)^INT((A35-1)/12)</f>
        <v>62500</v>
      </c>
      <c r="C35" s="3">
        <f>B35*Parametreler!$B$4</f>
        <v>1875</v>
      </c>
      <c r="D35" s="3">
        <f>B35*Parametreler!$B$5</f>
        <v>1875</v>
      </c>
      <c r="E35" s="3">
        <f t="shared" si="4"/>
        <v>3750</v>
      </c>
      <c r="F35" s="3">
        <f>E35*Parametreler!$B$6</f>
        <v>1125</v>
      </c>
      <c r="G35" s="3">
        <f t="shared" si="5"/>
        <v>4875</v>
      </c>
      <c r="H35" s="3">
        <f t="shared" ref="H35:H66" si="6">I34*$L$1</f>
        <v>1148.764808294957</v>
      </c>
      <c r="I35" s="3">
        <f t="shared" ref="I35:I66" si="7">I34+H35+G35</f>
        <v>150085.03618132518</v>
      </c>
    </row>
    <row r="36" spans="1:9" x14ac:dyDescent="0.2">
      <c r="A36" s="2">
        <v>35</v>
      </c>
      <c r="B36" s="3">
        <f>Parametreler!$B$2*(1+Parametreler!$B$3)^INT((A36-1)/12)</f>
        <v>62500</v>
      </c>
      <c r="C36" s="3">
        <f>B36*Parametreler!$B$4</f>
        <v>1875</v>
      </c>
      <c r="D36" s="3">
        <f>B36*Parametreler!$B$5</f>
        <v>1875</v>
      </c>
      <c r="E36" s="3">
        <f t="shared" si="4"/>
        <v>3750</v>
      </c>
      <c r="F36" s="3">
        <f>E36*Parametreler!$B$6</f>
        <v>1125</v>
      </c>
      <c r="G36" s="3">
        <f t="shared" si="5"/>
        <v>4875</v>
      </c>
      <c r="H36" s="3">
        <f t="shared" si="6"/>
        <v>1196.7991547869894</v>
      </c>
      <c r="I36" s="3">
        <f t="shared" si="7"/>
        <v>156156.83533611216</v>
      </c>
    </row>
    <row r="37" spans="1:9" x14ac:dyDescent="0.2">
      <c r="A37" s="2">
        <v>36</v>
      </c>
      <c r="B37" s="3">
        <f>Parametreler!$B$2*(1+Parametreler!$B$3)^INT((A37-1)/12)</f>
        <v>62500</v>
      </c>
      <c r="C37" s="3">
        <f>B37*Parametreler!$B$4</f>
        <v>1875</v>
      </c>
      <c r="D37" s="3">
        <f>B37*Parametreler!$B$5</f>
        <v>1875</v>
      </c>
      <c r="E37" s="3">
        <f t="shared" si="4"/>
        <v>3750</v>
      </c>
      <c r="F37" s="3">
        <f>E37*Parametreler!$B$6</f>
        <v>1125</v>
      </c>
      <c r="G37" s="3">
        <f t="shared" si="5"/>
        <v>4875</v>
      </c>
      <c r="H37" s="3">
        <f t="shared" si="6"/>
        <v>1245.21653390336</v>
      </c>
      <c r="I37" s="3">
        <f t="shared" si="7"/>
        <v>162277.05187001551</v>
      </c>
    </row>
    <row r="38" spans="1:9" x14ac:dyDescent="0.2">
      <c r="A38" s="2">
        <v>37</v>
      </c>
      <c r="B38" s="3">
        <f>Parametreler!$B$2*(1+Parametreler!$B$3)^INT((A38-1)/12)</f>
        <v>78125</v>
      </c>
      <c r="C38" s="3">
        <f>B38*Parametreler!$B$4</f>
        <v>2343.75</v>
      </c>
      <c r="D38" s="3">
        <f>B38*Parametreler!$B$5</f>
        <v>2343.75</v>
      </c>
      <c r="E38" s="3">
        <f t="shared" si="4"/>
        <v>4687.5</v>
      </c>
      <c r="F38" s="3">
        <f>E38*Parametreler!$B$6</f>
        <v>1406.25</v>
      </c>
      <c r="G38" s="3">
        <f t="shared" si="5"/>
        <v>6093.75</v>
      </c>
      <c r="H38" s="3">
        <f t="shared" si="6"/>
        <v>1294.0200000000038</v>
      </c>
      <c r="I38" s="3">
        <f t="shared" si="7"/>
        <v>169664.8218700155</v>
      </c>
    </row>
    <row r="39" spans="1:9" x14ac:dyDescent="0.2">
      <c r="A39" s="2">
        <v>38</v>
      </c>
      <c r="B39" s="3">
        <f>Parametreler!$B$2*(1+Parametreler!$B$3)^INT((A39-1)/12)</f>
        <v>78125</v>
      </c>
      <c r="C39" s="3">
        <f>B39*Parametreler!$B$4</f>
        <v>2343.75</v>
      </c>
      <c r="D39" s="3">
        <f>B39*Parametreler!$B$5</f>
        <v>2343.75</v>
      </c>
      <c r="E39" s="3">
        <f t="shared" si="4"/>
        <v>4687.5</v>
      </c>
      <c r="F39" s="3">
        <f>E39*Parametreler!$B$6</f>
        <v>1406.25</v>
      </c>
      <c r="G39" s="3">
        <f t="shared" si="5"/>
        <v>6093.75</v>
      </c>
      <c r="H39" s="3">
        <f t="shared" si="6"/>
        <v>1352.9311154364461</v>
      </c>
      <c r="I39" s="3">
        <f t="shared" si="7"/>
        <v>177111.50298545195</v>
      </c>
    </row>
    <row r="40" spans="1:9" x14ac:dyDescent="0.2">
      <c r="A40" s="2">
        <v>39</v>
      </c>
      <c r="B40" s="3">
        <f>Parametreler!$B$2*(1+Parametreler!$B$3)^INT((A40-1)/12)</f>
        <v>78125</v>
      </c>
      <c r="C40" s="3">
        <f>B40*Parametreler!$B$4</f>
        <v>2343.75</v>
      </c>
      <c r="D40" s="3">
        <f>B40*Parametreler!$B$5</f>
        <v>2343.75</v>
      </c>
      <c r="E40" s="3">
        <f t="shared" si="4"/>
        <v>4687.5</v>
      </c>
      <c r="F40" s="3">
        <f>E40*Parametreler!$B$6</f>
        <v>1406.25</v>
      </c>
      <c r="G40" s="3">
        <f t="shared" si="5"/>
        <v>6093.75</v>
      </c>
      <c r="H40" s="3">
        <f t="shared" si="6"/>
        <v>1412.3119963802021</v>
      </c>
      <c r="I40" s="3">
        <f t="shared" si="7"/>
        <v>184617.56498183217</v>
      </c>
    </row>
    <row r="41" spans="1:9" x14ac:dyDescent="0.2">
      <c r="A41" s="2">
        <v>40</v>
      </c>
      <c r="B41" s="3">
        <f>Parametreler!$B$2*(1+Parametreler!$B$3)^INT((A41-1)/12)</f>
        <v>78125</v>
      </c>
      <c r="C41" s="3">
        <f>B41*Parametreler!$B$4</f>
        <v>2343.75</v>
      </c>
      <c r="D41" s="3">
        <f>B41*Parametreler!$B$5</f>
        <v>2343.75</v>
      </c>
      <c r="E41" s="3">
        <f t="shared" si="4"/>
        <v>4687.5</v>
      </c>
      <c r="F41" s="3">
        <f>E41*Parametreler!$B$6</f>
        <v>1406.25</v>
      </c>
      <c r="G41" s="3">
        <f t="shared" si="5"/>
        <v>6093.75</v>
      </c>
      <c r="H41" s="3">
        <f t="shared" si="6"/>
        <v>1472.1663888073958</v>
      </c>
      <c r="I41" s="3">
        <f t="shared" si="7"/>
        <v>192183.48137063955</v>
      </c>
    </row>
    <row r="42" spans="1:9" x14ac:dyDescent="0.2">
      <c r="A42" s="2">
        <v>41</v>
      </c>
      <c r="B42" s="3">
        <f>Parametreler!$B$2*(1+Parametreler!$B$3)^INT((A42-1)/12)</f>
        <v>78125</v>
      </c>
      <c r="C42" s="3">
        <f>B42*Parametreler!$B$4</f>
        <v>2343.75</v>
      </c>
      <c r="D42" s="3">
        <f>B42*Parametreler!$B$5</f>
        <v>2343.75</v>
      </c>
      <c r="E42" s="3">
        <f t="shared" si="4"/>
        <v>4687.5</v>
      </c>
      <c r="F42" s="3">
        <f>E42*Parametreler!$B$6</f>
        <v>1406.25</v>
      </c>
      <c r="G42" s="3">
        <f t="shared" si="5"/>
        <v>6093.75</v>
      </c>
      <c r="H42" s="3">
        <f t="shared" si="6"/>
        <v>1532.4980685650903</v>
      </c>
      <c r="I42" s="3">
        <f t="shared" si="7"/>
        <v>199809.72943920465</v>
      </c>
    </row>
    <row r="43" spans="1:9" x14ac:dyDescent="0.2">
      <c r="A43" s="2">
        <v>42</v>
      </c>
      <c r="B43" s="3">
        <f>Parametreler!$B$2*(1+Parametreler!$B$3)^INT((A43-1)/12)</f>
        <v>78125</v>
      </c>
      <c r="C43" s="3">
        <f>B43*Parametreler!$B$4</f>
        <v>2343.75</v>
      </c>
      <c r="D43" s="3">
        <f>B43*Parametreler!$B$5</f>
        <v>2343.75</v>
      </c>
      <c r="E43" s="3">
        <f t="shared" si="4"/>
        <v>4687.5</v>
      </c>
      <c r="F43" s="3">
        <f>E43*Parametreler!$B$6</f>
        <v>1406.25</v>
      </c>
      <c r="G43" s="3">
        <f t="shared" si="5"/>
        <v>6093.75</v>
      </c>
      <c r="H43" s="3">
        <f t="shared" si="6"/>
        <v>1593.3108416094844</v>
      </c>
      <c r="I43" s="3">
        <f t="shared" si="7"/>
        <v>207496.79028081414</v>
      </c>
    </row>
    <row r="44" spans="1:9" x14ac:dyDescent="0.2">
      <c r="A44" s="2">
        <v>43</v>
      </c>
      <c r="B44" s="3">
        <f>Parametreler!$B$2*(1+Parametreler!$B$3)^INT((A44-1)/12)</f>
        <v>78125</v>
      </c>
      <c r="C44" s="3">
        <f>B44*Parametreler!$B$4</f>
        <v>2343.75</v>
      </c>
      <c r="D44" s="3">
        <f>B44*Parametreler!$B$5</f>
        <v>2343.75</v>
      </c>
      <c r="E44" s="3">
        <f t="shared" si="4"/>
        <v>4687.5</v>
      </c>
      <c r="F44" s="3">
        <f>E44*Parametreler!$B$6</f>
        <v>1406.25</v>
      </c>
      <c r="G44" s="3">
        <f t="shared" si="5"/>
        <v>6093.75</v>
      </c>
      <c r="H44" s="3">
        <f t="shared" si="6"/>
        <v>1654.6085442460057</v>
      </c>
      <c r="I44" s="3">
        <f t="shared" si="7"/>
        <v>215245.14882506014</v>
      </c>
    </row>
    <row r="45" spans="1:9" x14ac:dyDescent="0.2">
      <c r="A45" s="2">
        <v>44</v>
      </c>
      <c r="B45" s="3">
        <f>Parametreler!$B$2*(1+Parametreler!$B$3)^INT((A45-1)/12)</f>
        <v>78125</v>
      </c>
      <c r="C45" s="3">
        <f>B45*Parametreler!$B$4</f>
        <v>2343.75</v>
      </c>
      <c r="D45" s="3">
        <f>B45*Parametreler!$B$5</f>
        <v>2343.75</v>
      </c>
      <c r="E45" s="3">
        <f t="shared" si="4"/>
        <v>4687.5</v>
      </c>
      <c r="F45" s="3">
        <f>E45*Parametreler!$B$6</f>
        <v>1406.25</v>
      </c>
      <c r="G45" s="3">
        <f t="shared" si="5"/>
        <v>6093.75</v>
      </c>
      <c r="H45" s="3">
        <f t="shared" si="6"/>
        <v>1716.3950433713196</v>
      </c>
      <c r="I45" s="3">
        <f t="shared" si="7"/>
        <v>223055.29386843147</v>
      </c>
    </row>
    <row r="46" spans="1:9" x14ac:dyDescent="0.2">
      <c r="A46" s="2">
        <v>45</v>
      </c>
      <c r="B46" s="3">
        <f>Parametreler!$B$2*(1+Parametreler!$B$3)^INT((A46-1)/12)</f>
        <v>78125</v>
      </c>
      <c r="C46" s="3">
        <f>B46*Parametreler!$B$4</f>
        <v>2343.75</v>
      </c>
      <c r="D46" s="3">
        <f>B46*Parametreler!$B$5</f>
        <v>2343.75</v>
      </c>
      <c r="E46" s="3">
        <f t="shared" si="4"/>
        <v>4687.5</v>
      </c>
      <c r="F46" s="3">
        <f>E46*Parametreler!$B$6</f>
        <v>1406.25</v>
      </c>
      <c r="G46" s="3">
        <f t="shared" si="5"/>
        <v>6093.75</v>
      </c>
      <c r="H46" s="3">
        <f t="shared" si="6"/>
        <v>1778.6742367172694</v>
      </c>
      <c r="I46" s="3">
        <f t="shared" si="7"/>
        <v>230927.71810514873</v>
      </c>
    </row>
    <row r="47" spans="1:9" x14ac:dyDescent="0.2">
      <c r="A47" s="2">
        <v>46</v>
      </c>
      <c r="B47" s="3">
        <f>Parametreler!$B$2*(1+Parametreler!$B$3)^INT((A47-1)/12)</f>
        <v>78125</v>
      </c>
      <c r="C47" s="3">
        <f>B47*Parametreler!$B$4</f>
        <v>2343.75</v>
      </c>
      <c r="D47" s="3">
        <f>B47*Parametreler!$B$5</f>
        <v>2343.75</v>
      </c>
      <c r="E47" s="3">
        <f t="shared" si="4"/>
        <v>4687.5</v>
      </c>
      <c r="F47" s="3">
        <f>E47*Parametreler!$B$6</f>
        <v>1406.25</v>
      </c>
      <c r="G47" s="3">
        <f t="shared" si="5"/>
        <v>6093.75</v>
      </c>
      <c r="H47" s="3">
        <f t="shared" si="6"/>
        <v>1841.4500530967582</v>
      </c>
      <c r="I47" s="3">
        <f t="shared" si="7"/>
        <v>238862.91815824548</v>
      </c>
    </row>
    <row r="48" spans="1:9" x14ac:dyDescent="0.2">
      <c r="A48" s="2">
        <v>47</v>
      </c>
      <c r="B48" s="3">
        <f>Parametreler!$B$2*(1+Parametreler!$B$3)^INT((A48-1)/12)</f>
        <v>78125</v>
      </c>
      <c r="C48" s="3">
        <f>B48*Parametreler!$B$4</f>
        <v>2343.75</v>
      </c>
      <c r="D48" s="3">
        <f>B48*Parametreler!$B$5</f>
        <v>2343.75</v>
      </c>
      <c r="E48" s="3">
        <f t="shared" si="4"/>
        <v>4687.5</v>
      </c>
      <c r="F48" s="3">
        <f>E48*Parametreler!$B$6</f>
        <v>1406.25</v>
      </c>
      <c r="G48" s="3">
        <f t="shared" si="5"/>
        <v>6093.75</v>
      </c>
      <c r="H48" s="3">
        <f t="shared" si="6"/>
        <v>1904.7264526515962</v>
      </c>
      <c r="I48" s="3">
        <f t="shared" si="7"/>
        <v>246861.39461089708</v>
      </c>
    </row>
    <row r="49" spans="1:9" x14ac:dyDescent="0.2">
      <c r="A49" s="2">
        <v>48</v>
      </c>
      <c r="B49" s="3">
        <f>Parametreler!$B$2*(1+Parametreler!$B$3)^INT((A49-1)/12)</f>
        <v>78125</v>
      </c>
      <c r="C49" s="3">
        <f>B49*Parametreler!$B$4</f>
        <v>2343.75</v>
      </c>
      <c r="D49" s="3">
        <f>B49*Parametreler!$B$5</f>
        <v>2343.75</v>
      </c>
      <c r="E49" s="3">
        <f t="shared" si="4"/>
        <v>4687.5</v>
      </c>
      <c r="F49" s="3">
        <f>E49*Parametreler!$B$6</f>
        <v>1406.25</v>
      </c>
      <c r="G49" s="3">
        <f t="shared" si="5"/>
        <v>6093.75</v>
      </c>
      <c r="H49" s="3">
        <f t="shared" si="6"/>
        <v>1968.5074271023202</v>
      </c>
      <c r="I49" s="3">
        <f t="shared" si="7"/>
        <v>254923.65203799942</v>
      </c>
    </row>
    <row r="50" spans="1:9" x14ac:dyDescent="0.2">
      <c r="A50" s="2">
        <v>49</v>
      </c>
      <c r="B50" s="3">
        <f>Parametreler!$B$2*(1+Parametreler!$B$3)^INT((A50-1)/12)</f>
        <v>97656.25</v>
      </c>
      <c r="C50" s="3">
        <f>B50*Parametreler!$B$4</f>
        <v>2929.6875</v>
      </c>
      <c r="D50" s="3">
        <f>B50*Parametreler!$B$5</f>
        <v>2929.6875</v>
      </c>
      <c r="E50" s="3">
        <f t="shared" si="4"/>
        <v>5859.375</v>
      </c>
      <c r="F50" s="3">
        <f>E50*Parametreler!$B$6</f>
        <v>1757.8125</v>
      </c>
      <c r="G50" s="3">
        <f t="shared" si="5"/>
        <v>7617.1875</v>
      </c>
      <c r="H50" s="3">
        <f t="shared" si="6"/>
        <v>2032.7970000000066</v>
      </c>
      <c r="I50" s="3">
        <f t="shared" si="7"/>
        <v>264573.63653799944</v>
      </c>
    </row>
    <row r="51" spans="1:9" x14ac:dyDescent="0.2">
      <c r="A51" s="2">
        <v>50</v>
      </c>
      <c r="B51" s="3">
        <f>Parametreler!$B$2*(1+Parametreler!$B$3)^INT((A51-1)/12)</f>
        <v>97656.25</v>
      </c>
      <c r="C51" s="3">
        <f>B51*Parametreler!$B$4</f>
        <v>2929.6875</v>
      </c>
      <c r="D51" s="3">
        <f>B51*Parametreler!$B$5</f>
        <v>2929.6875</v>
      </c>
      <c r="E51" s="3">
        <f t="shared" si="4"/>
        <v>5859.375</v>
      </c>
      <c r="F51" s="3">
        <f>E51*Parametreler!$B$6</f>
        <v>1757.8125</v>
      </c>
      <c r="G51" s="3">
        <f t="shared" si="5"/>
        <v>7617.1875</v>
      </c>
      <c r="H51" s="3">
        <f t="shared" si="6"/>
        <v>2109.7473315397515</v>
      </c>
      <c r="I51" s="3">
        <f t="shared" si="7"/>
        <v>274300.57136953919</v>
      </c>
    </row>
    <row r="52" spans="1:9" x14ac:dyDescent="0.2">
      <c r="A52" s="2">
        <v>51</v>
      </c>
      <c r="B52" s="3">
        <f>Parametreler!$B$2*(1+Parametreler!$B$3)^INT((A52-1)/12)</f>
        <v>97656.25</v>
      </c>
      <c r="C52" s="3">
        <f>B52*Parametreler!$B$4</f>
        <v>2929.6875</v>
      </c>
      <c r="D52" s="3">
        <f>B52*Parametreler!$B$5</f>
        <v>2929.6875</v>
      </c>
      <c r="E52" s="3">
        <f t="shared" si="4"/>
        <v>5859.375</v>
      </c>
      <c r="F52" s="3">
        <f>E52*Parametreler!$B$6</f>
        <v>1757.8125</v>
      </c>
      <c r="G52" s="3">
        <f t="shared" si="5"/>
        <v>7617.1875</v>
      </c>
      <c r="H52" s="3">
        <f t="shared" si="6"/>
        <v>2187.311275829245</v>
      </c>
      <c r="I52" s="3">
        <f t="shared" si="7"/>
        <v>284105.07014536846</v>
      </c>
    </row>
    <row r="53" spans="1:9" x14ac:dyDescent="0.2">
      <c r="A53" s="2">
        <v>52</v>
      </c>
      <c r="B53" s="3">
        <f>Parametreler!$B$2*(1+Parametreler!$B$3)^INT((A53-1)/12)</f>
        <v>97656.25</v>
      </c>
      <c r="C53" s="3">
        <f>B53*Parametreler!$B$4</f>
        <v>2929.6875</v>
      </c>
      <c r="D53" s="3">
        <f>B53*Parametreler!$B$5</f>
        <v>2929.6875</v>
      </c>
      <c r="E53" s="3">
        <f t="shared" si="4"/>
        <v>5859.375</v>
      </c>
      <c r="F53" s="3">
        <f>E53*Parametreler!$B$6</f>
        <v>1757.8125</v>
      </c>
      <c r="G53" s="3">
        <f t="shared" si="5"/>
        <v>7617.1875</v>
      </c>
      <c r="H53" s="3">
        <f t="shared" si="6"/>
        <v>2265.4937259027224</v>
      </c>
      <c r="I53" s="3">
        <f t="shared" si="7"/>
        <v>293987.75137127121</v>
      </c>
    </row>
    <row r="54" spans="1:9" x14ac:dyDescent="0.2">
      <c r="A54" s="2">
        <v>53</v>
      </c>
      <c r="B54" s="3">
        <f>Parametreler!$B$2*(1+Parametreler!$B$3)^INT((A54-1)/12)</f>
        <v>97656.25</v>
      </c>
      <c r="C54" s="3">
        <f>B54*Parametreler!$B$4</f>
        <v>2929.6875</v>
      </c>
      <c r="D54" s="3">
        <f>B54*Parametreler!$B$5</f>
        <v>2929.6875</v>
      </c>
      <c r="E54" s="3">
        <f t="shared" si="4"/>
        <v>5859.375</v>
      </c>
      <c r="F54" s="3">
        <f>E54*Parametreler!$B$6</f>
        <v>1757.8125</v>
      </c>
      <c r="G54" s="3">
        <f t="shared" si="5"/>
        <v>7617.1875</v>
      </c>
      <c r="H54" s="3">
        <f t="shared" si="6"/>
        <v>2344.2996138121616</v>
      </c>
      <c r="I54" s="3">
        <f t="shared" si="7"/>
        <v>303949.23848508339</v>
      </c>
    </row>
    <row r="55" spans="1:9" x14ac:dyDescent="0.2">
      <c r="A55" s="2">
        <v>54</v>
      </c>
      <c r="B55" s="3">
        <f>Parametreler!$B$2*(1+Parametreler!$B$3)^INT((A55-1)/12)</f>
        <v>97656.25</v>
      </c>
      <c r="C55" s="3">
        <f>B55*Parametreler!$B$4</f>
        <v>2929.6875</v>
      </c>
      <c r="D55" s="3">
        <f>B55*Parametreler!$B$5</f>
        <v>2929.6875</v>
      </c>
      <c r="E55" s="3">
        <f t="shared" si="4"/>
        <v>5859.375</v>
      </c>
      <c r="F55" s="3">
        <f>E55*Parametreler!$B$6</f>
        <v>1757.8125</v>
      </c>
      <c r="G55" s="3">
        <f t="shared" si="5"/>
        <v>7617.1875</v>
      </c>
      <c r="H55" s="3">
        <f t="shared" si="6"/>
        <v>2423.7339109384152</v>
      </c>
      <c r="I55" s="3">
        <f t="shared" si="7"/>
        <v>313990.15989602183</v>
      </c>
    </row>
    <row r="56" spans="1:9" x14ac:dyDescent="0.2">
      <c r="A56" s="2">
        <v>55</v>
      </c>
      <c r="B56" s="3">
        <f>Parametreler!$B$2*(1+Parametreler!$B$3)^INT((A56-1)/12)</f>
        <v>97656.25</v>
      </c>
      <c r="C56" s="3">
        <f>B56*Parametreler!$B$4</f>
        <v>2929.6875</v>
      </c>
      <c r="D56" s="3">
        <f>B56*Parametreler!$B$5</f>
        <v>2929.6875</v>
      </c>
      <c r="E56" s="3">
        <f t="shared" si="4"/>
        <v>5859.375</v>
      </c>
      <c r="F56" s="3">
        <f>E56*Parametreler!$B$6</f>
        <v>1757.8125</v>
      </c>
      <c r="G56" s="3">
        <f t="shared" si="5"/>
        <v>7617.1875</v>
      </c>
      <c r="H56" s="3">
        <f t="shared" si="6"/>
        <v>2503.801628304825</v>
      </c>
      <c r="I56" s="3">
        <f t="shared" si="7"/>
        <v>324111.14902432665</v>
      </c>
    </row>
    <row r="57" spans="1:9" x14ac:dyDescent="0.2">
      <c r="A57" s="2">
        <v>56</v>
      </c>
      <c r="B57" s="3">
        <f>Parametreler!$B$2*(1+Parametreler!$B$3)^INT((A57-1)/12)</f>
        <v>97656.25</v>
      </c>
      <c r="C57" s="3">
        <f>B57*Parametreler!$B$4</f>
        <v>2929.6875</v>
      </c>
      <c r="D57" s="3">
        <f>B57*Parametreler!$B$5</f>
        <v>2929.6875</v>
      </c>
      <c r="E57" s="3">
        <f t="shared" si="4"/>
        <v>5859.375</v>
      </c>
      <c r="F57" s="3">
        <f>E57*Parametreler!$B$6</f>
        <v>1757.8125</v>
      </c>
      <c r="G57" s="3">
        <f t="shared" si="5"/>
        <v>7617.1875</v>
      </c>
      <c r="H57" s="3">
        <f t="shared" si="6"/>
        <v>2584.507816893336</v>
      </c>
      <c r="I57" s="3">
        <f t="shared" si="7"/>
        <v>334312.84434121998</v>
      </c>
    </row>
    <row r="58" spans="1:9" x14ac:dyDescent="0.2">
      <c r="A58" s="2">
        <v>57</v>
      </c>
      <c r="B58" s="3">
        <f>Parametreler!$B$2*(1+Parametreler!$B$3)^INT((A58-1)/12)</f>
        <v>97656.25</v>
      </c>
      <c r="C58" s="3">
        <f>B58*Parametreler!$B$4</f>
        <v>2929.6875</v>
      </c>
      <c r="D58" s="3">
        <f>B58*Parametreler!$B$5</f>
        <v>2929.6875</v>
      </c>
      <c r="E58" s="3">
        <f t="shared" si="4"/>
        <v>5859.375</v>
      </c>
      <c r="F58" s="3">
        <f>E58*Parametreler!$B$6</f>
        <v>1757.8125</v>
      </c>
      <c r="G58" s="3">
        <f t="shared" si="5"/>
        <v>7617.1875</v>
      </c>
      <c r="H58" s="3">
        <f t="shared" si="6"/>
        <v>2665.8575679631335</v>
      </c>
      <c r="I58" s="3">
        <f t="shared" si="7"/>
        <v>344595.88940918312</v>
      </c>
    </row>
    <row r="59" spans="1:9" x14ac:dyDescent="0.2">
      <c r="A59" s="2">
        <v>58</v>
      </c>
      <c r="B59" s="3">
        <f>Parametreler!$B$2*(1+Parametreler!$B$3)^INT((A59-1)/12)</f>
        <v>97656.25</v>
      </c>
      <c r="C59" s="3">
        <f>B59*Parametreler!$B$4</f>
        <v>2929.6875</v>
      </c>
      <c r="D59" s="3">
        <f>B59*Parametreler!$B$5</f>
        <v>2929.6875</v>
      </c>
      <c r="E59" s="3">
        <f t="shared" si="4"/>
        <v>5859.375</v>
      </c>
      <c r="F59" s="3">
        <f>E59*Parametreler!$B$6</f>
        <v>1757.8125</v>
      </c>
      <c r="G59" s="3">
        <f t="shared" si="5"/>
        <v>7617.1875</v>
      </c>
      <c r="H59" s="3">
        <f t="shared" si="6"/>
        <v>2747.8560133718174</v>
      </c>
      <c r="I59" s="3">
        <f t="shared" si="7"/>
        <v>354960.93292255496</v>
      </c>
    </row>
    <row r="60" spans="1:9" x14ac:dyDescent="0.2">
      <c r="A60" s="2">
        <v>59</v>
      </c>
      <c r="B60" s="3">
        <f>Parametreler!$B$2*(1+Parametreler!$B$3)^INT((A60-1)/12)</f>
        <v>97656.25</v>
      </c>
      <c r="C60" s="3">
        <f>B60*Parametreler!$B$4</f>
        <v>2929.6875</v>
      </c>
      <c r="D60" s="3">
        <f>B60*Parametreler!$B$5</f>
        <v>2929.6875</v>
      </c>
      <c r="E60" s="3">
        <f t="shared" si="4"/>
        <v>5859.375</v>
      </c>
      <c r="F60" s="3">
        <f>E60*Parametreler!$B$6</f>
        <v>1757.8125</v>
      </c>
      <c r="G60" s="3">
        <f t="shared" si="5"/>
        <v>7617.1875</v>
      </c>
      <c r="H60" s="3">
        <f t="shared" si="6"/>
        <v>2830.5083258991426</v>
      </c>
      <c r="I60" s="3">
        <f t="shared" si="7"/>
        <v>365408.6287484541</v>
      </c>
    </row>
    <row r="61" spans="1:9" x14ac:dyDescent="0.2">
      <c r="A61" s="2">
        <v>60</v>
      </c>
      <c r="B61" s="3">
        <f>Parametreler!$B$2*(1+Parametreler!$B$3)^INT((A61-1)/12)</f>
        <v>97656.25</v>
      </c>
      <c r="C61" s="3">
        <f>B61*Parametreler!$B$4</f>
        <v>2929.6875</v>
      </c>
      <c r="D61" s="3">
        <f>B61*Parametreler!$B$5</f>
        <v>2929.6875</v>
      </c>
      <c r="E61" s="3">
        <f t="shared" si="4"/>
        <v>5859.375</v>
      </c>
      <c r="F61" s="3">
        <f>E61*Parametreler!$B$6</f>
        <v>1757.8125</v>
      </c>
      <c r="G61" s="3">
        <f t="shared" si="5"/>
        <v>7617.1875</v>
      </c>
      <c r="H61" s="3">
        <f t="shared" si="6"/>
        <v>2913.8197195733342</v>
      </c>
      <c r="I61" s="3">
        <f t="shared" si="7"/>
        <v>375939.6359680274</v>
      </c>
    </row>
    <row r="62" spans="1:9" x14ac:dyDescent="0.2">
      <c r="A62" s="2">
        <v>61</v>
      </c>
      <c r="B62" s="3">
        <f>Parametreler!$B$2*(1+Parametreler!$B$3)^INT((A62-1)/12)</f>
        <v>122070.3125</v>
      </c>
      <c r="C62" s="3">
        <f>B62*Parametreler!$B$4</f>
        <v>3662.109375</v>
      </c>
      <c r="D62" s="3">
        <f>B62*Parametreler!$B$5</f>
        <v>3662.109375</v>
      </c>
      <c r="E62" s="3">
        <f t="shared" si="4"/>
        <v>7324.21875</v>
      </c>
      <c r="F62" s="3">
        <f>E62*Parametreler!$B$6</f>
        <v>2197.265625</v>
      </c>
      <c r="G62" s="3">
        <f t="shared" si="5"/>
        <v>9521.484375</v>
      </c>
      <c r="H62" s="3">
        <f t="shared" si="6"/>
        <v>2997.795450000011</v>
      </c>
      <c r="I62" s="3">
        <f t="shared" si="7"/>
        <v>388458.91579302744</v>
      </c>
    </row>
    <row r="63" spans="1:9" x14ac:dyDescent="0.2">
      <c r="A63" s="2">
        <v>62</v>
      </c>
      <c r="B63" s="3">
        <f>Parametreler!$B$2*(1+Parametreler!$B$3)^INT((A63-1)/12)</f>
        <v>122070.3125</v>
      </c>
      <c r="C63" s="3">
        <f>B63*Parametreler!$B$4</f>
        <v>3662.109375</v>
      </c>
      <c r="D63" s="3">
        <f>B63*Parametreler!$B$5</f>
        <v>3662.109375</v>
      </c>
      <c r="E63" s="3">
        <f t="shared" si="4"/>
        <v>7324.21875</v>
      </c>
      <c r="F63" s="3">
        <f>E63*Parametreler!$B$6</f>
        <v>2197.265625</v>
      </c>
      <c r="G63" s="3">
        <f t="shared" si="5"/>
        <v>9521.484375</v>
      </c>
      <c r="H63" s="3">
        <f t="shared" si="6"/>
        <v>3097.625945393303</v>
      </c>
      <c r="I63" s="3">
        <f t="shared" si="7"/>
        <v>401078.02611342072</v>
      </c>
    </row>
    <row r="64" spans="1:9" x14ac:dyDescent="0.2">
      <c r="A64" s="2">
        <v>63</v>
      </c>
      <c r="B64" s="3">
        <f>Parametreler!$B$2*(1+Parametreler!$B$3)^INT((A64-1)/12)</f>
        <v>122070.3125</v>
      </c>
      <c r="C64" s="3">
        <f>B64*Parametreler!$B$4</f>
        <v>3662.109375</v>
      </c>
      <c r="D64" s="3">
        <f>B64*Parametreler!$B$5</f>
        <v>3662.109375</v>
      </c>
      <c r="E64" s="3">
        <f t="shared" si="4"/>
        <v>7324.21875</v>
      </c>
      <c r="F64" s="3">
        <f>E64*Parametreler!$B$6</f>
        <v>2197.265625</v>
      </c>
      <c r="G64" s="3">
        <f t="shared" si="5"/>
        <v>9521.484375</v>
      </c>
      <c r="H64" s="3">
        <f t="shared" si="6"/>
        <v>3198.2525031759478</v>
      </c>
      <c r="I64" s="3">
        <f t="shared" si="7"/>
        <v>413797.76299159665</v>
      </c>
    </row>
    <row r="65" spans="1:9" x14ac:dyDescent="0.2">
      <c r="A65" s="2">
        <v>64</v>
      </c>
      <c r="B65" s="3">
        <f>Parametreler!$B$2*(1+Parametreler!$B$3)^INT((A65-1)/12)</f>
        <v>122070.3125</v>
      </c>
      <c r="C65" s="3">
        <f>B65*Parametreler!$B$4</f>
        <v>3662.109375</v>
      </c>
      <c r="D65" s="3">
        <f>B65*Parametreler!$B$5</f>
        <v>3662.109375</v>
      </c>
      <c r="E65" s="3">
        <f t="shared" si="4"/>
        <v>7324.21875</v>
      </c>
      <c r="F65" s="3">
        <f>E65*Parametreler!$B$6</f>
        <v>2197.265625</v>
      </c>
      <c r="G65" s="3">
        <f t="shared" si="5"/>
        <v>9521.484375</v>
      </c>
      <c r="H65" s="3">
        <f t="shared" si="6"/>
        <v>3299.6814712612286</v>
      </c>
      <c r="I65" s="3">
        <f t="shared" si="7"/>
        <v>426618.92883785791</v>
      </c>
    </row>
    <row r="66" spans="1:9" x14ac:dyDescent="0.2">
      <c r="A66" s="2">
        <v>65</v>
      </c>
      <c r="B66" s="3">
        <f>Parametreler!$B$2*(1+Parametreler!$B$3)^INT((A66-1)/12)</f>
        <v>122070.3125</v>
      </c>
      <c r="C66" s="3">
        <f>B66*Parametreler!$B$4</f>
        <v>3662.109375</v>
      </c>
      <c r="D66" s="3">
        <f>B66*Parametreler!$B$5</f>
        <v>3662.109375</v>
      </c>
      <c r="E66" s="3">
        <f t="shared" ref="E66:E97" si="8">C66+D66</f>
        <v>7324.21875</v>
      </c>
      <c r="F66" s="3">
        <f>E66*Parametreler!$B$6</f>
        <v>2197.265625</v>
      </c>
      <c r="G66" s="3">
        <f t="shared" ref="G66:G97" si="9">E66+F66</f>
        <v>9521.484375</v>
      </c>
      <c r="H66" s="3">
        <f t="shared" si="6"/>
        <v>3401.9192481815808</v>
      </c>
      <c r="I66" s="3">
        <f t="shared" si="7"/>
        <v>439542.33246103948</v>
      </c>
    </row>
    <row r="67" spans="1:9" x14ac:dyDescent="0.2">
      <c r="A67" s="2">
        <v>66</v>
      </c>
      <c r="B67" s="3">
        <f>Parametreler!$B$2*(1+Parametreler!$B$3)^INT((A67-1)/12)</f>
        <v>122070.3125</v>
      </c>
      <c r="C67" s="3">
        <f>B67*Parametreler!$B$4</f>
        <v>3662.109375</v>
      </c>
      <c r="D67" s="3">
        <f>B67*Parametreler!$B$5</f>
        <v>3662.109375</v>
      </c>
      <c r="E67" s="3">
        <f t="shared" si="8"/>
        <v>7324.21875</v>
      </c>
      <c r="F67" s="3">
        <f>E67*Parametreler!$B$6</f>
        <v>2197.265625</v>
      </c>
      <c r="G67" s="3">
        <f t="shared" si="9"/>
        <v>9521.484375</v>
      </c>
      <c r="H67" s="3">
        <f t="shared" ref="H67:H98" si="10">I66*$L$1</f>
        <v>3504.9722834922345</v>
      </c>
      <c r="I67" s="3">
        <f t="shared" ref="I67:I98" si="11">I66+H67+G67</f>
        <v>452568.78911953169</v>
      </c>
    </row>
    <row r="68" spans="1:9" x14ac:dyDescent="0.2">
      <c r="A68" s="2">
        <v>67</v>
      </c>
      <c r="B68" s="3">
        <f>Parametreler!$B$2*(1+Parametreler!$B$3)^INT((A68-1)/12)</f>
        <v>122070.3125</v>
      </c>
      <c r="C68" s="3">
        <f>B68*Parametreler!$B$4</f>
        <v>3662.109375</v>
      </c>
      <c r="D68" s="3">
        <f>B68*Parametreler!$B$5</f>
        <v>3662.109375</v>
      </c>
      <c r="E68" s="3">
        <f t="shared" si="8"/>
        <v>7324.21875</v>
      </c>
      <c r="F68" s="3">
        <f>E68*Parametreler!$B$6</f>
        <v>2197.265625</v>
      </c>
      <c r="G68" s="3">
        <f t="shared" si="9"/>
        <v>9521.484375</v>
      </c>
      <c r="H68" s="3">
        <f t="shared" si="10"/>
        <v>3608.8470781780798</v>
      </c>
      <c r="I68" s="3">
        <f t="shared" si="11"/>
        <v>465699.12057270977</v>
      </c>
    </row>
    <row r="69" spans="1:9" x14ac:dyDescent="0.2">
      <c r="A69" s="2">
        <v>68</v>
      </c>
      <c r="B69" s="3">
        <f>Parametreler!$B$2*(1+Parametreler!$B$3)^INT((A69-1)/12)</f>
        <v>122070.3125</v>
      </c>
      <c r="C69" s="3">
        <f>B69*Parametreler!$B$4</f>
        <v>3662.109375</v>
      </c>
      <c r="D69" s="3">
        <f>B69*Parametreler!$B$5</f>
        <v>3662.109375</v>
      </c>
      <c r="E69" s="3">
        <f t="shared" si="8"/>
        <v>7324.21875</v>
      </c>
      <c r="F69" s="3">
        <f>E69*Parametreler!$B$6</f>
        <v>2197.265625</v>
      </c>
      <c r="G69" s="3">
        <f t="shared" si="9"/>
        <v>9521.484375</v>
      </c>
      <c r="H69" s="3">
        <f t="shared" si="10"/>
        <v>3713.5501850637738</v>
      </c>
      <c r="I69" s="3">
        <f t="shared" si="11"/>
        <v>478934.15513277357</v>
      </c>
    </row>
    <row r="70" spans="1:9" x14ac:dyDescent="0.2">
      <c r="A70" s="2">
        <v>69</v>
      </c>
      <c r="B70" s="3">
        <f>Parametreler!$B$2*(1+Parametreler!$B$3)^INT((A70-1)/12)</f>
        <v>122070.3125</v>
      </c>
      <c r="C70" s="3">
        <f>B70*Parametreler!$B$4</f>
        <v>3662.109375</v>
      </c>
      <c r="D70" s="3">
        <f>B70*Parametreler!$B$5</f>
        <v>3662.109375</v>
      </c>
      <c r="E70" s="3">
        <f t="shared" si="8"/>
        <v>7324.21875</v>
      </c>
      <c r="F70" s="3">
        <f>E70*Parametreler!$B$6</f>
        <v>2197.265625</v>
      </c>
      <c r="G70" s="3">
        <f t="shared" si="9"/>
        <v>9521.484375</v>
      </c>
      <c r="H70" s="3">
        <f t="shared" si="10"/>
        <v>3819.0882092271172</v>
      </c>
      <c r="I70" s="3">
        <f t="shared" si="11"/>
        <v>492274.7277170007</v>
      </c>
    </row>
    <row r="71" spans="1:9" x14ac:dyDescent="0.2">
      <c r="A71" s="2">
        <v>70</v>
      </c>
      <c r="B71" s="3">
        <f>Parametreler!$B$2*(1+Parametreler!$B$3)^INT((A71-1)/12)</f>
        <v>122070.3125</v>
      </c>
      <c r="C71" s="3">
        <f>B71*Parametreler!$B$4</f>
        <v>3662.109375</v>
      </c>
      <c r="D71" s="3">
        <f>B71*Parametreler!$B$5</f>
        <v>3662.109375</v>
      </c>
      <c r="E71" s="3">
        <f t="shared" si="8"/>
        <v>7324.21875</v>
      </c>
      <c r="F71" s="3">
        <f>E71*Parametreler!$B$6</f>
        <v>2197.265625</v>
      </c>
      <c r="G71" s="3">
        <f t="shared" si="9"/>
        <v>9521.484375</v>
      </c>
      <c r="H71" s="3">
        <f t="shared" si="10"/>
        <v>3925.4678084157276</v>
      </c>
      <c r="I71" s="3">
        <f t="shared" si="11"/>
        <v>505721.67990041641</v>
      </c>
    </row>
    <row r="72" spans="1:9" x14ac:dyDescent="0.2">
      <c r="A72" s="2">
        <v>71</v>
      </c>
      <c r="B72" s="3">
        <f>Parametreler!$B$2*(1+Parametreler!$B$3)^INT((A72-1)/12)</f>
        <v>122070.3125</v>
      </c>
      <c r="C72" s="3">
        <f>B72*Parametreler!$B$4</f>
        <v>3662.109375</v>
      </c>
      <c r="D72" s="3">
        <f>B72*Parametreler!$B$5</f>
        <v>3662.109375</v>
      </c>
      <c r="E72" s="3">
        <f t="shared" si="8"/>
        <v>7324.21875</v>
      </c>
      <c r="F72" s="3">
        <f>E72*Parametreler!$B$6</f>
        <v>2197.265625</v>
      </c>
      <c r="G72" s="3">
        <f t="shared" si="9"/>
        <v>9521.484375</v>
      </c>
      <c r="H72" s="3">
        <f t="shared" si="10"/>
        <v>4032.6956934670388</v>
      </c>
      <c r="I72" s="3">
        <f t="shared" si="11"/>
        <v>519275.85996888345</v>
      </c>
    </row>
    <row r="73" spans="1:9" x14ac:dyDescent="0.2">
      <c r="A73" s="2">
        <v>72</v>
      </c>
      <c r="B73" s="3">
        <f>Parametreler!$B$2*(1+Parametreler!$B$3)^INT((A73-1)/12)</f>
        <v>122070.3125</v>
      </c>
      <c r="C73" s="3">
        <f>B73*Parametreler!$B$4</f>
        <v>3662.109375</v>
      </c>
      <c r="D73" s="3">
        <f>B73*Parametreler!$B$5</f>
        <v>3662.109375</v>
      </c>
      <c r="E73" s="3">
        <f t="shared" si="8"/>
        <v>7324.21875</v>
      </c>
      <c r="F73" s="3">
        <f>E73*Parametreler!$B$6</f>
        <v>2197.265625</v>
      </c>
      <c r="G73" s="3">
        <f t="shared" si="9"/>
        <v>9521.484375</v>
      </c>
      <c r="H73" s="3">
        <f t="shared" si="10"/>
        <v>4140.778628731643</v>
      </c>
      <c r="I73" s="3">
        <f t="shared" si="11"/>
        <v>532938.12297261506</v>
      </c>
    </row>
    <row r="74" spans="1:9" x14ac:dyDescent="0.2">
      <c r="A74" s="2">
        <v>73</v>
      </c>
      <c r="B74" s="3">
        <f>Parametreler!$B$2*(1+Parametreler!$B$3)^INT((A74-1)/12)</f>
        <v>152587.890625</v>
      </c>
      <c r="C74" s="3">
        <f>B74*Parametreler!$B$4</f>
        <v>4577.63671875</v>
      </c>
      <c r="D74" s="3">
        <f>B74*Parametreler!$B$5</f>
        <v>4577.63671875</v>
      </c>
      <c r="E74" s="3">
        <f t="shared" si="8"/>
        <v>9155.2734375</v>
      </c>
      <c r="F74" s="3">
        <f>E74*Parametreler!$B$6</f>
        <v>2746.58203125</v>
      </c>
      <c r="G74" s="3">
        <f t="shared" si="9"/>
        <v>11901.85546875</v>
      </c>
      <c r="H74" s="3">
        <f t="shared" si="10"/>
        <v>4249.7234325000154</v>
      </c>
      <c r="I74" s="3">
        <f t="shared" si="11"/>
        <v>549089.70187386509</v>
      </c>
    </row>
    <row r="75" spans="1:9" x14ac:dyDescent="0.2">
      <c r="A75" s="2">
        <v>74</v>
      </c>
      <c r="B75" s="3">
        <f>Parametreler!$B$2*(1+Parametreler!$B$3)^INT((A75-1)/12)</f>
        <v>152587.890625</v>
      </c>
      <c r="C75" s="3">
        <f>B75*Parametreler!$B$4</f>
        <v>4577.63671875</v>
      </c>
      <c r="D75" s="3">
        <f>B75*Parametreler!$B$5</f>
        <v>4577.63671875</v>
      </c>
      <c r="E75" s="3">
        <f t="shared" si="8"/>
        <v>9155.2734375</v>
      </c>
      <c r="F75" s="3">
        <f>E75*Parametreler!$B$6</f>
        <v>2746.58203125</v>
      </c>
      <c r="G75" s="3">
        <f t="shared" si="9"/>
        <v>11901.85546875</v>
      </c>
      <c r="H75" s="3">
        <f t="shared" si="10"/>
        <v>4378.5183908071031</v>
      </c>
      <c r="I75" s="3">
        <f t="shared" si="11"/>
        <v>565370.07573342219</v>
      </c>
    </row>
    <row r="76" spans="1:9" x14ac:dyDescent="0.2">
      <c r="A76" s="2">
        <v>75</v>
      </c>
      <c r="B76" s="3">
        <f>Parametreler!$B$2*(1+Parametreler!$B$3)^INT((A76-1)/12)</f>
        <v>152587.890625</v>
      </c>
      <c r="C76" s="3">
        <f>B76*Parametreler!$B$4</f>
        <v>4577.63671875</v>
      </c>
      <c r="D76" s="3">
        <f>B76*Parametreler!$B$5</f>
        <v>4577.63671875</v>
      </c>
      <c r="E76" s="3">
        <f t="shared" si="8"/>
        <v>9155.2734375</v>
      </c>
      <c r="F76" s="3">
        <f>E76*Parametreler!$B$6</f>
        <v>2746.58203125</v>
      </c>
      <c r="G76" s="3">
        <f t="shared" si="9"/>
        <v>11901.85546875</v>
      </c>
      <c r="H76" s="3">
        <f t="shared" si="10"/>
        <v>4508.3403781982652</v>
      </c>
      <c r="I76" s="3">
        <f t="shared" si="11"/>
        <v>581780.27158037049</v>
      </c>
    </row>
    <row r="77" spans="1:9" x14ac:dyDescent="0.2">
      <c r="A77" s="2">
        <v>76</v>
      </c>
      <c r="B77" s="3">
        <f>Parametreler!$B$2*(1+Parametreler!$B$3)^INT((A77-1)/12)</f>
        <v>152587.890625</v>
      </c>
      <c r="C77" s="3">
        <f>B77*Parametreler!$B$4</f>
        <v>4577.63671875</v>
      </c>
      <c r="D77" s="3">
        <f>B77*Parametreler!$B$5</f>
        <v>4577.63671875</v>
      </c>
      <c r="E77" s="3">
        <f t="shared" si="8"/>
        <v>9155.2734375</v>
      </c>
      <c r="F77" s="3">
        <f>E77*Parametreler!$B$6</f>
        <v>2746.58203125</v>
      </c>
      <c r="G77" s="3">
        <f t="shared" si="9"/>
        <v>11901.85546875</v>
      </c>
      <c r="H77" s="3">
        <f t="shared" si="10"/>
        <v>4639.1975843476439</v>
      </c>
      <c r="I77" s="3">
        <f t="shared" si="11"/>
        <v>598321.32463346818</v>
      </c>
    </row>
    <row r="78" spans="1:9" x14ac:dyDescent="0.2">
      <c r="A78" s="2">
        <v>77</v>
      </c>
      <c r="B78" s="3">
        <f>Parametreler!$B$2*(1+Parametreler!$B$3)^INT((A78-1)/12)</f>
        <v>152587.890625</v>
      </c>
      <c r="C78" s="3">
        <f>B78*Parametreler!$B$4</f>
        <v>4577.63671875</v>
      </c>
      <c r="D78" s="3">
        <f>B78*Parametreler!$B$5</f>
        <v>4577.63671875</v>
      </c>
      <c r="E78" s="3">
        <f t="shared" si="8"/>
        <v>9155.2734375</v>
      </c>
      <c r="F78" s="3">
        <f>E78*Parametreler!$B$6</f>
        <v>2746.58203125</v>
      </c>
      <c r="G78" s="3">
        <f t="shared" si="9"/>
        <v>11901.85546875</v>
      </c>
      <c r="H78" s="3">
        <f t="shared" si="10"/>
        <v>4771.0982642349927</v>
      </c>
      <c r="I78" s="3">
        <f t="shared" si="11"/>
        <v>614994.27836645313</v>
      </c>
    </row>
    <row r="79" spans="1:9" x14ac:dyDescent="0.2">
      <c r="A79" s="2">
        <v>78</v>
      </c>
      <c r="B79" s="3">
        <f>Parametreler!$B$2*(1+Parametreler!$B$3)^INT((A79-1)/12)</f>
        <v>152587.890625</v>
      </c>
      <c r="C79" s="3">
        <f>B79*Parametreler!$B$4</f>
        <v>4577.63671875</v>
      </c>
      <c r="D79" s="3">
        <f>B79*Parametreler!$B$5</f>
        <v>4577.63671875</v>
      </c>
      <c r="E79" s="3">
        <f t="shared" si="8"/>
        <v>9155.2734375</v>
      </c>
      <c r="F79" s="3">
        <f>E79*Parametreler!$B$6</f>
        <v>2746.58203125</v>
      </c>
      <c r="G79" s="3">
        <f t="shared" si="9"/>
        <v>11901.85546875</v>
      </c>
      <c r="H79" s="3">
        <f t="shared" si="10"/>
        <v>4904.0507386664294</v>
      </c>
      <c r="I79" s="3">
        <f t="shared" si="11"/>
        <v>631800.18457386957</v>
      </c>
    </row>
    <row r="80" spans="1:9" x14ac:dyDescent="0.2">
      <c r="A80" s="2">
        <v>79</v>
      </c>
      <c r="B80" s="3">
        <f>Parametreler!$B$2*(1+Parametreler!$B$3)^INT((A80-1)/12)</f>
        <v>152587.890625</v>
      </c>
      <c r="C80" s="3">
        <f>B80*Parametreler!$B$4</f>
        <v>4577.63671875</v>
      </c>
      <c r="D80" s="3">
        <f>B80*Parametreler!$B$5</f>
        <v>4577.63671875</v>
      </c>
      <c r="E80" s="3">
        <f t="shared" si="8"/>
        <v>9155.2734375</v>
      </c>
      <c r="F80" s="3">
        <f>E80*Parametreler!$B$6</f>
        <v>2746.58203125</v>
      </c>
      <c r="G80" s="3">
        <f t="shared" si="9"/>
        <v>11901.85546875</v>
      </c>
      <c r="H80" s="3">
        <f t="shared" si="10"/>
        <v>5038.0633947993538</v>
      </c>
      <c r="I80" s="3">
        <f t="shared" si="11"/>
        <v>648740.10343741893</v>
      </c>
    </row>
    <row r="81" spans="1:9" x14ac:dyDescent="0.2">
      <c r="A81" s="2">
        <v>80</v>
      </c>
      <c r="B81" s="3">
        <f>Parametreler!$B$2*(1+Parametreler!$B$3)^INT((A81-1)/12)</f>
        <v>152587.890625</v>
      </c>
      <c r="C81" s="3">
        <f>B81*Parametreler!$B$4</f>
        <v>4577.63671875</v>
      </c>
      <c r="D81" s="3">
        <f>B81*Parametreler!$B$5</f>
        <v>4577.63671875</v>
      </c>
      <c r="E81" s="3">
        <f t="shared" si="8"/>
        <v>9155.2734375</v>
      </c>
      <c r="F81" s="3">
        <f>E81*Parametreler!$B$6</f>
        <v>2746.58203125</v>
      </c>
      <c r="G81" s="3">
        <f t="shared" si="9"/>
        <v>11901.85546875</v>
      </c>
      <c r="H81" s="3">
        <f t="shared" si="10"/>
        <v>5173.1446866715323</v>
      </c>
      <c r="I81" s="3">
        <f t="shared" si="11"/>
        <v>665815.10359284049</v>
      </c>
    </row>
    <row r="82" spans="1:9" x14ac:dyDescent="0.2">
      <c r="A82" s="2">
        <v>81</v>
      </c>
      <c r="B82" s="3">
        <f>Parametreler!$B$2*(1+Parametreler!$B$3)^INT((A82-1)/12)</f>
        <v>152587.890625</v>
      </c>
      <c r="C82" s="3">
        <f>B82*Parametreler!$B$4</f>
        <v>4577.63671875</v>
      </c>
      <c r="D82" s="3">
        <f>B82*Parametreler!$B$5</f>
        <v>4577.63671875</v>
      </c>
      <c r="E82" s="3">
        <f t="shared" si="8"/>
        <v>9155.2734375</v>
      </c>
      <c r="F82" s="3">
        <f>E82*Parametreler!$B$6</f>
        <v>2746.58203125</v>
      </c>
      <c r="G82" s="3">
        <f t="shared" si="9"/>
        <v>11901.85546875</v>
      </c>
      <c r="H82" s="3">
        <f t="shared" si="10"/>
        <v>5309.3031357344171</v>
      </c>
      <c r="I82" s="3">
        <f t="shared" si="11"/>
        <v>683026.26219732489</v>
      </c>
    </row>
    <row r="83" spans="1:9" x14ac:dyDescent="0.2">
      <c r="A83" s="2">
        <v>82</v>
      </c>
      <c r="B83" s="3">
        <f>Parametreler!$B$2*(1+Parametreler!$B$3)^INT((A83-1)/12)</f>
        <v>152587.890625</v>
      </c>
      <c r="C83" s="3">
        <f>B83*Parametreler!$B$4</f>
        <v>4577.63671875</v>
      </c>
      <c r="D83" s="3">
        <f>B83*Parametreler!$B$5</f>
        <v>4577.63671875</v>
      </c>
      <c r="E83" s="3">
        <f t="shared" si="8"/>
        <v>9155.2734375</v>
      </c>
      <c r="F83" s="3">
        <f>E83*Parametreler!$B$6</f>
        <v>2746.58203125</v>
      </c>
      <c r="G83" s="3">
        <f t="shared" si="9"/>
        <v>11901.85546875</v>
      </c>
      <c r="H83" s="3">
        <f t="shared" si="10"/>
        <v>5446.5473313907114</v>
      </c>
      <c r="I83" s="3">
        <f t="shared" si="11"/>
        <v>700374.66499746556</v>
      </c>
    </row>
    <row r="84" spans="1:9" x14ac:dyDescent="0.2">
      <c r="A84" s="2">
        <v>83</v>
      </c>
      <c r="B84" s="3">
        <f>Parametreler!$B$2*(1+Parametreler!$B$3)^INT((A84-1)/12)</f>
        <v>152587.890625</v>
      </c>
      <c r="C84" s="3">
        <f>B84*Parametreler!$B$4</f>
        <v>4577.63671875</v>
      </c>
      <c r="D84" s="3">
        <f>B84*Parametreler!$B$5</f>
        <v>4577.63671875</v>
      </c>
      <c r="E84" s="3">
        <f t="shared" si="8"/>
        <v>9155.2734375</v>
      </c>
      <c r="F84" s="3">
        <f>E84*Parametreler!$B$6</f>
        <v>2746.58203125</v>
      </c>
      <c r="G84" s="3">
        <f t="shared" si="9"/>
        <v>11901.85546875</v>
      </c>
      <c r="H84" s="3">
        <f t="shared" si="10"/>
        <v>5584.8859315362206</v>
      </c>
      <c r="I84" s="3">
        <f t="shared" si="11"/>
        <v>717861.40639775177</v>
      </c>
    </row>
    <row r="85" spans="1:9" x14ac:dyDescent="0.2">
      <c r="A85" s="2">
        <v>84</v>
      </c>
      <c r="B85" s="3">
        <f>Parametreler!$B$2*(1+Parametreler!$B$3)^INT((A85-1)/12)</f>
        <v>152587.890625</v>
      </c>
      <c r="C85" s="3">
        <f>B85*Parametreler!$B$4</f>
        <v>4577.63671875</v>
      </c>
      <c r="D85" s="3">
        <f>B85*Parametreler!$B$5</f>
        <v>4577.63671875</v>
      </c>
      <c r="E85" s="3">
        <f t="shared" si="8"/>
        <v>9155.2734375</v>
      </c>
      <c r="F85" s="3">
        <f>E85*Parametreler!$B$6</f>
        <v>2746.58203125</v>
      </c>
      <c r="G85" s="3">
        <f t="shared" si="9"/>
        <v>11901.85546875</v>
      </c>
      <c r="H85" s="3">
        <f t="shared" si="10"/>
        <v>5724.327663106028</v>
      </c>
      <c r="I85" s="3">
        <f t="shared" si="11"/>
        <v>735487.58952960779</v>
      </c>
    </row>
    <row r="86" spans="1:9" x14ac:dyDescent="0.2">
      <c r="A86" s="2">
        <v>85</v>
      </c>
      <c r="B86" s="3">
        <f>Parametreler!$B$2*(1+Parametreler!$B$3)^INT((A86-1)/12)</f>
        <v>190734.86328125</v>
      </c>
      <c r="C86" s="3">
        <f>B86*Parametreler!$B$4</f>
        <v>5722.0458984375</v>
      </c>
      <c r="D86" s="3">
        <f>B86*Parametreler!$B$5</f>
        <v>5722.0458984375</v>
      </c>
      <c r="E86" s="3">
        <f t="shared" si="8"/>
        <v>11444.091796875</v>
      </c>
      <c r="F86" s="3">
        <f>E86*Parametreler!$B$6</f>
        <v>3433.2275390625</v>
      </c>
      <c r="G86" s="3">
        <f t="shared" si="9"/>
        <v>14877.3193359375</v>
      </c>
      <c r="H86" s="3">
        <f t="shared" si="10"/>
        <v>5864.8813226250222</v>
      </c>
      <c r="I86" s="3">
        <f t="shared" si="11"/>
        <v>756229.79018817027</v>
      </c>
    </row>
    <row r="87" spans="1:9" x14ac:dyDescent="0.2">
      <c r="A87" s="2">
        <v>86</v>
      </c>
      <c r="B87" s="3">
        <f>Parametreler!$B$2*(1+Parametreler!$B$3)^INT((A87-1)/12)</f>
        <v>190734.86328125</v>
      </c>
      <c r="C87" s="3">
        <f>B87*Parametreler!$B$4</f>
        <v>5722.0458984375</v>
      </c>
      <c r="D87" s="3">
        <f>B87*Parametreler!$B$5</f>
        <v>5722.0458984375</v>
      </c>
      <c r="E87" s="3">
        <f t="shared" si="8"/>
        <v>11444.091796875</v>
      </c>
      <c r="F87" s="3">
        <f>E87*Parametreler!$B$6</f>
        <v>3433.2275390625</v>
      </c>
      <c r="G87" s="3">
        <f t="shared" si="9"/>
        <v>14877.3193359375</v>
      </c>
      <c r="H87" s="3">
        <f t="shared" si="10"/>
        <v>6030.2825434809001</v>
      </c>
      <c r="I87" s="3">
        <f t="shared" si="11"/>
        <v>777137.39206758863</v>
      </c>
    </row>
    <row r="88" spans="1:9" x14ac:dyDescent="0.2">
      <c r="A88" s="2">
        <v>87</v>
      </c>
      <c r="B88" s="3">
        <f>Parametreler!$B$2*(1+Parametreler!$B$3)^INT((A88-1)/12)</f>
        <v>190734.86328125</v>
      </c>
      <c r="C88" s="3">
        <f>B88*Parametreler!$B$4</f>
        <v>5722.0458984375</v>
      </c>
      <c r="D88" s="3">
        <f>B88*Parametreler!$B$5</f>
        <v>5722.0458984375</v>
      </c>
      <c r="E88" s="3">
        <f t="shared" si="8"/>
        <v>11444.091796875</v>
      </c>
      <c r="F88" s="3">
        <f>E88*Parametreler!$B$6</f>
        <v>3433.2275390625</v>
      </c>
      <c r="G88" s="3">
        <f t="shared" si="9"/>
        <v>14877.3193359375</v>
      </c>
      <c r="H88" s="3">
        <f t="shared" si="10"/>
        <v>6197.0026968989941</v>
      </c>
      <c r="I88" s="3">
        <f t="shared" si="11"/>
        <v>798211.71410042513</v>
      </c>
    </row>
    <row r="89" spans="1:9" x14ac:dyDescent="0.2">
      <c r="A89" s="2">
        <v>88</v>
      </c>
      <c r="B89" s="3">
        <f>Parametreler!$B$2*(1+Parametreler!$B$3)^INT((A89-1)/12)</f>
        <v>190734.86328125</v>
      </c>
      <c r="C89" s="3">
        <f>B89*Parametreler!$B$4</f>
        <v>5722.0458984375</v>
      </c>
      <c r="D89" s="3">
        <f>B89*Parametreler!$B$5</f>
        <v>5722.0458984375</v>
      </c>
      <c r="E89" s="3">
        <f t="shared" si="8"/>
        <v>11444.091796875</v>
      </c>
      <c r="F89" s="3">
        <f>E89*Parametreler!$B$6</f>
        <v>3433.2275390625</v>
      </c>
      <c r="G89" s="3">
        <f t="shared" si="9"/>
        <v>14877.3193359375</v>
      </c>
      <c r="H89" s="3">
        <f t="shared" si="10"/>
        <v>6365.0523002327727</v>
      </c>
      <c r="I89" s="3">
        <f t="shared" si="11"/>
        <v>819454.08573659544</v>
      </c>
    </row>
    <row r="90" spans="1:9" x14ac:dyDescent="0.2">
      <c r="A90" s="2">
        <v>89</v>
      </c>
      <c r="B90" s="3">
        <f>Parametreler!$B$2*(1+Parametreler!$B$3)^INT((A90-1)/12)</f>
        <v>190734.86328125</v>
      </c>
      <c r="C90" s="3">
        <f>B90*Parametreler!$B$4</f>
        <v>5722.0458984375</v>
      </c>
      <c r="D90" s="3">
        <f>B90*Parametreler!$B$5</f>
        <v>5722.0458984375</v>
      </c>
      <c r="E90" s="3">
        <f t="shared" si="8"/>
        <v>11444.091796875</v>
      </c>
      <c r="F90" s="3">
        <f>E90*Parametreler!$B$6</f>
        <v>3433.2275390625</v>
      </c>
      <c r="G90" s="3">
        <f t="shared" si="9"/>
        <v>14877.3193359375</v>
      </c>
      <c r="H90" s="3">
        <f t="shared" si="10"/>
        <v>6534.4419547025573</v>
      </c>
      <c r="I90" s="3">
        <f t="shared" si="11"/>
        <v>840865.84702723555</v>
      </c>
    </row>
    <row r="91" spans="1:9" x14ac:dyDescent="0.2">
      <c r="A91" s="2">
        <v>90</v>
      </c>
      <c r="B91" s="3">
        <f>Parametreler!$B$2*(1+Parametreler!$B$3)^INT((A91-1)/12)</f>
        <v>190734.86328125</v>
      </c>
      <c r="C91" s="3">
        <f>B91*Parametreler!$B$4</f>
        <v>5722.0458984375</v>
      </c>
      <c r="D91" s="3">
        <f>B91*Parametreler!$B$5</f>
        <v>5722.0458984375</v>
      </c>
      <c r="E91" s="3">
        <f t="shared" si="8"/>
        <v>11444.091796875</v>
      </c>
      <c r="F91" s="3">
        <f>E91*Parametreler!$B$6</f>
        <v>3433.2275390625</v>
      </c>
      <c r="G91" s="3">
        <f t="shared" si="9"/>
        <v>14877.3193359375</v>
      </c>
      <c r="H91" s="3">
        <f t="shared" si="10"/>
        <v>6705.1823460642872</v>
      </c>
      <c r="I91" s="3">
        <f t="shared" si="11"/>
        <v>862448.3487092373</v>
      </c>
    </row>
    <row r="92" spans="1:9" x14ac:dyDescent="0.2">
      <c r="A92" s="2">
        <v>91</v>
      </c>
      <c r="B92" s="3">
        <f>Parametreler!$B$2*(1+Parametreler!$B$3)^INT((A92-1)/12)</f>
        <v>190734.86328125</v>
      </c>
      <c r="C92" s="3">
        <f>B92*Parametreler!$B$4</f>
        <v>5722.0458984375</v>
      </c>
      <c r="D92" s="3">
        <f>B92*Parametreler!$B$5</f>
        <v>5722.0458984375</v>
      </c>
      <c r="E92" s="3">
        <f t="shared" si="8"/>
        <v>11444.091796875</v>
      </c>
      <c r="F92" s="3">
        <f>E92*Parametreler!$B$6</f>
        <v>3433.2275390625</v>
      </c>
      <c r="G92" s="3">
        <f t="shared" si="9"/>
        <v>14877.3193359375</v>
      </c>
      <c r="H92" s="3">
        <f t="shared" si="10"/>
        <v>6877.2842452836212</v>
      </c>
      <c r="I92" s="3">
        <f t="shared" si="11"/>
        <v>884202.95229045837</v>
      </c>
    </row>
    <row r="93" spans="1:9" x14ac:dyDescent="0.2">
      <c r="A93" s="2">
        <v>92</v>
      </c>
      <c r="B93" s="3">
        <f>Parametreler!$B$2*(1+Parametreler!$B$3)^INT((A93-1)/12)</f>
        <v>190734.86328125</v>
      </c>
      <c r="C93" s="3">
        <f>B93*Parametreler!$B$4</f>
        <v>5722.0458984375</v>
      </c>
      <c r="D93" s="3">
        <f>B93*Parametreler!$B$5</f>
        <v>5722.0458984375</v>
      </c>
      <c r="E93" s="3">
        <f t="shared" si="8"/>
        <v>11444.091796875</v>
      </c>
      <c r="F93" s="3">
        <f>E93*Parametreler!$B$6</f>
        <v>3433.2275390625</v>
      </c>
      <c r="G93" s="3">
        <f t="shared" si="9"/>
        <v>14877.3193359375</v>
      </c>
      <c r="H93" s="3">
        <f t="shared" si="10"/>
        <v>7050.7585092154104</v>
      </c>
      <c r="I93" s="3">
        <f t="shared" si="11"/>
        <v>906131.03013561131</v>
      </c>
    </row>
    <row r="94" spans="1:9" x14ac:dyDescent="0.2">
      <c r="A94" s="2">
        <v>93</v>
      </c>
      <c r="B94" s="3">
        <f>Parametreler!$B$2*(1+Parametreler!$B$3)^INT((A94-1)/12)</f>
        <v>190734.86328125</v>
      </c>
      <c r="C94" s="3">
        <f>B94*Parametreler!$B$4</f>
        <v>5722.0458984375</v>
      </c>
      <c r="D94" s="3">
        <f>B94*Parametreler!$B$5</f>
        <v>5722.0458984375</v>
      </c>
      <c r="E94" s="3">
        <f t="shared" si="8"/>
        <v>11444.091796875</v>
      </c>
      <c r="F94" s="3">
        <f>E94*Parametreler!$B$6</f>
        <v>3433.2275390625</v>
      </c>
      <c r="G94" s="3">
        <f t="shared" si="9"/>
        <v>14877.3193359375</v>
      </c>
      <c r="H94" s="3">
        <f t="shared" si="10"/>
        <v>7225.6160812885937</v>
      </c>
      <c r="I94" s="3">
        <f t="shared" si="11"/>
        <v>928233.96555283736</v>
      </c>
    </row>
    <row r="95" spans="1:9" x14ac:dyDescent="0.2">
      <c r="A95" s="2">
        <v>94</v>
      </c>
      <c r="B95" s="3">
        <f>Parametreler!$B$2*(1+Parametreler!$B$3)^INT((A95-1)/12)</f>
        <v>190734.86328125</v>
      </c>
      <c r="C95" s="3">
        <f>B95*Parametreler!$B$4</f>
        <v>5722.0458984375</v>
      </c>
      <c r="D95" s="3">
        <f>B95*Parametreler!$B$5</f>
        <v>5722.0458984375</v>
      </c>
      <c r="E95" s="3">
        <f t="shared" si="8"/>
        <v>11444.091796875</v>
      </c>
      <c r="F95" s="3">
        <f>E95*Parametreler!$B$6</f>
        <v>3433.2275390625</v>
      </c>
      <c r="G95" s="3">
        <f t="shared" si="9"/>
        <v>14877.3193359375</v>
      </c>
      <c r="H95" s="3">
        <f t="shared" si="10"/>
        <v>7401.867992196544</v>
      </c>
      <c r="I95" s="3">
        <f t="shared" si="11"/>
        <v>950513.15288097144</v>
      </c>
    </row>
    <row r="96" spans="1:9" x14ac:dyDescent="0.2">
      <c r="A96" s="2">
        <v>95</v>
      </c>
      <c r="B96" s="3">
        <f>Parametreler!$B$2*(1+Parametreler!$B$3)^INT((A96-1)/12)</f>
        <v>190734.86328125</v>
      </c>
      <c r="C96" s="3">
        <f>B96*Parametreler!$B$4</f>
        <v>5722.0458984375</v>
      </c>
      <c r="D96" s="3">
        <f>B96*Parametreler!$B$5</f>
        <v>5722.0458984375</v>
      </c>
      <c r="E96" s="3">
        <f t="shared" si="8"/>
        <v>11444.091796875</v>
      </c>
      <c r="F96" s="3">
        <f>E96*Parametreler!$B$6</f>
        <v>3433.2275390625</v>
      </c>
      <c r="G96" s="3">
        <f t="shared" si="9"/>
        <v>14877.3193359375</v>
      </c>
      <c r="H96" s="3">
        <f t="shared" si="10"/>
        <v>7579.5253605929393</v>
      </c>
      <c r="I96" s="3">
        <f t="shared" si="11"/>
        <v>972969.99757750193</v>
      </c>
    </row>
    <row r="97" spans="1:9" x14ac:dyDescent="0.2">
      <c r="A97" s="2">
        <v>96</v>
      </c>
      <c r="B97" s="3">
        <f>Parametreler!$B$2*(1+Parametreler!$B$3)^INT((A97-1)/12)</f>
        <v>190734.86328125</v>
      </c>
      <c r="C97" s="3">
        <f>B97*Parametreler!$B$4</f>
        <v>5722.0458984375</v>
      </c>
      <c r="D97" s="3">
        <f>B97*Parametreler!$B$5</f>
        <v>5722.0458984375</v>
      </c>
      <c r="E97" s="3">
        <f t="shared" si="8"/>
        <v>11444.091796875</v>
      </c>
      <c r="F97" s="3">
        <f>E97*Parametreler!$B$6</f>
        <v>3433.2275390625</v>
      </c>
      <c r="G97" s="3">
        <f t="shared" si="9"/>
        <v>14877.3193359375</v>
      </c>
      <c r="H97" s="3">
        <f t="shared" si="10"/>
        <v>7758.5993937931553</v>
      </c>
      <c r="I97" s="3">
        <f t="shared" si="11"/>
        <v>995605.91630723258</v>
      </c>
    </row>
    <row r="98" spans="1:9" x14ac:dyDescent="0.2">
      <c r="A98" s="2">
        <v>97</v>
      </c>
      <c r="B98" s="3">
        <f>Parametreler!$B$2*(1+Parametreler!$B$3)^INT((A98-1)/12)</f>
        <v>238418.5791015625</v>
      </c>
      <c r="C98" s="3">
        <f>B98*Parametreler!$B$4</f>
        <v>7152.557373046875</v>
      </c>
      <c r="D98" s="3">
        <f>B98*Parametreler!$B$5</f>
        <v>7152.557373046875</v>
      </c>
      <c r="E98" s="3">
        <f t="shared" ref="E98:E129" si="12">C98+D98</f>
        <v>14305.11474609375</v>
      </c>
      <c r="F98" s="3">
        <f>E98*Parametreler!$B$6</f>
        <v>4291.534423828125</v>
      </c>
      <c r="G98" s="3">
        <f t="shared" ref="G98:G129" si="13">E98+F98</f>
        <v>18596.649169921875</v>
      </c>
      <c r="H98" s="3">
        <f t="shared" si="10"/>
        <v>7939.101388481281</v>
      </c>
      <c r="I98" s="3">
        <f t="shared" si="11"/>
        <v>1022141.6668656358</v>
      </c>
    </row>
    <row r="99" spans="1:9" x14ac:dyDescent="0.2">
      <c r="A99" s="2">
        <v>98</v>
      </c>
      <c r="B99" s="3">
        <f>Parametreler!$B$2*(1+Parametreler!$B$3)^INT((A99-1)/12)</f>
        <v>238418.5791015625</v>
      </c>
      <c r="C99" s="3">
        <f>B99*Parametreler!$B$4</f>
        <v>7152.557373046875</v>
      </c>
      <c r="D99" s="3">
        <f>B99*Parametreler!$B$5</f>
        <v>7152.557373046875</v>
      </c>
      <c r="E99" s="3">
        <f t="shared" si="12"/>
        <v>14305.11474609375</v>
      </c>
      <c r="F99" s="3">
        <f>E99*Parametreler!$B$6</f>
        <v>4291.534423828125</v>
      </c>
      <c r="G99" s="3">
        <f t="shared" si="13"/>
        <v>18596.649169921875</v>
      </c>
      <c r="H99" s="3">
        <f t="shared" ref="H99:H121" si="14">I98*$L$1</f>
        <v>8150.7011898203491</v>
      </c>
      <c r="I99" s="3">
        <f t="shared" ref="I99:I130" si="15">I98+H99+G99</f>
        <v>1048889.017225378</v>
      </c>
    </row>
    <row r="100" spans="1:9" x14ac:dyDescent="0.2">
      <c r="A100" s="2">
        <v>99</v>
      </c>
      <c r="B100" s="3">
        <f>Parametreler!$B$2*(1+Parametreler!$B$3)^INT((A100-1)/12)</f>
        <v>238418.5791015625</v>
      </c>
      <c r="C100" s="3">
        <f>B100*Parametreler!$B$4</f>
        <v>7152.557373046875</v>
      </c>
      <c r="D100" s="3">
        <f>B100*Parametreler!$B$5</f>
        <v>7152.557373046875</v>
      </c>
      <c r="E100" s="3">
        <f t="shared" si="12"/>
        <v>14305.11474609375</v>
      </c>
      <c r="F100" s="3">
        <f>E100*Parametreler!$B$6</f>
        <v>4291.534423828125</v>
      </c>
      <c r="G100" s="3">
        <f t="shared" si="13"/>
        <v>18596.649169921875</v>
      </c>
      <c r="H100" s="3">
        <f t="shared" si="14"/>
        <v>8363.9883176900239</v>
      </c>
      <c r="I100" s="3">
        <f t="shared" si="15"/>
        <v>1075849.6547129899</v>
      </c>
    </row>
    <row r="101" spans="1:9" x14ac:dyDescent="0.2">
      <c r="A101" s="2">
        <v>100</v>
      </c>
      <c r="B101" s="3">
        <f>Parametreler!$B$2*(1+Parametreler!$B$3)^INT((A101-1)/12)</f>
        <v>238418.5791015625</v>
      </c>
      <c r="C101" s="3">
        <f>B101*Parametreler!$B$4</f>
        <v>7152.557373046875</v>
      </c>
      <c r="D101" s="3">
        <f>B101*Parametreler!$B$5</f>
        <v>7152.557373046875</v>
      </c>
      <c r="E101" s="3">
        <f t="shared" si="12"/>
        <v>14305.11474609375</v>
      </c>
      <c r="F101" s="3">
        <f>E101*Parametreler!$B$6</f>
        <v>4291.534423828125</v>
      </c>
      <c r="G101" s="3">
        <f t="shared" si="13"/>
        <v>18596.649169921875</v>
      </c>
      <c r="H101" s="3">
        <f t="shared" si="14"/>
        <v>8578.976227069008</v>
      </c>
      <c r="I101" s="3">
        <f t="shared" si="15"/>
        <v>1103025.2801099808</v>
      </c>
    </row>
    <row r="102" spans="1:9" x14ac:dyDescent="0.2">
      <c r="A102" s="2">
        <v>101</v>
      </c>
      <c r="B102" s="3">
        <f>Parametreler!$B$2*(1+Parametreler!$B$3)^INT((A102-1)/12)</f>
        <v>238418.5791015625</v>
      </c>
      <c r="C102" s="3">
        <f>B102*Parametreler!$B$4</f>
        <v>7152.557373046875</v>
      </c>
      <c r="D102" s="3">
        <f>B102*Parametreler!$B$5</f>
        <v>7152.557373046875</v>
      </c>
      <c r="E102" s="3">
        <f t="shared" si="12"/>
        <v>14305.11474609375</v>
      </c>
      <c r="F102" s="3">
        <f>E102*Parametreler!$B$6</f>
        <v>4291.534423828125</v>
      </c>
      <c r="G102" s="3">
        <f t="shared" si="13"/>
        <v>18596.649169921875</v>
      </c>
      <c r="H102" s="3">
        <f t="shared" si="14"/>
        <v>8795.678480227898</v>
      </c>
      <c r="I102" s="3">
        <f t="shared" si="15"/>
        <v>1130417.6077601307</v>
      </c>
    </row>
    <row r="103" spans="1:9" x14ac:dyDescent="0.2">
      <c r="A103" s="2">
        <v>102</v>
      </c>
      <c r="B103" s="3">
        <f>Parametreler!$B$2*(1+Parametreler!$B$3)^INT((A103-1)/12)</f>
        <v>238418.5791015625</v>
      </c>
      <c r="C103" s="3">
        <f>B103*Parametreler!$B$4</f>
        <v>7152.557373046875</v>
      </c>
      <c r="D103" s="3">
        <f>B103*Parametreler!$B$5</f>
        <v>7152.557373046875</v>
      </c>
      <c r="E103" s="3">
        <f t="shared" si="12"/>
        <v>14305.11474609375</v>
      </c>
      <c r="F103" s="3">
        <f>E103*Parametreler!$B$6</f>
        <v>4291.534423828125</v>
      </c>
      <c r="G103" s="3">
        <f t="shared" si="13"/>
        <v>18596.649169921875</v>
      </c>
      <c r="H103" s="3">
        <f t="shared" si="14"/>
        <v>9014.1087475847362</v>
      </c>
      <c r="I103" s="3">
        <f t="shared" si="15"/>
        <v>1158028.3656776373</v>
      </c>
    </row>
    <row r="104" spans="1:9" x14ac:dyDescent="0.2">
      <c r="A104" s="2">
        <v>103</v>
      </c>
      <c r="B104" s="3">
        <f>Parametreler!$B$2*(1+Parametreler!$B$3)^INT((A104-1)/12)</f>
        <v>238418.5791015625</v>
      </c>
      <c r="C104" s="3">
        <f>B104*Parametreler!$B$4</f>
        <v>7152.557373046875</v>
      </c>
      <c r="D104" s="3">
        <f>B104*Parametreler!$B$5</f>
        <v>7152.557373046875</v>
      </c>
      <c r="E104" s="3">
        <f t="shared" si="12"/>
        <v>14305.11474609375</v>
      </c>
      <c r="F104" s="3">
        <f>E104*Parametreler!$B$6</f>
        <v>4291.534423828125</v>
      </c>
      <c r="G104" s="3">
        <f t="shared" si="13"/>
        <v>18596.649169921875</v>
      </c>
      <c r="H104" s="3">
        <f t="shared" si="14"/>
        <v>9234.2808085674005</v>
      </c>
      <c r="I104" s="3">
        <f t="shared" si="15"/>
        <v>1185859.2956561265</v>
      </c>
    </row>
    <row r="105" spans="1:9" x14ac:dyDescent="0.2">
      <c r="A105" s="2">
        <v>104</v>
      </c>
      <c r="B105" s="3">
        <f>Parametreler!$B$2*(1+Parametreler!$B$3)^INT((A105-1)/12)</f>
        <v>238418.5791015625</v>
      </c>
      <c r="C105" s="3">
        <f>B105*Parametreler!$B$4</f>
        <v>7152.557373046875</v>
      </c>
      <c r="D105" s="3">
        <f>B105*Parametreler!$B$5</f>
        <v>7152.557373046875</v>
      </c>
      <c r="E105" s="3">
        <f t="shared" si="12"/>
        <v>14305.11474609375</v>
      </c>
      <c r="F105" s="3">
        <f>E105*Parametreler!$B$6</f>
        <v>4291.534423828125</v>
      </c>
      <c r="G105" s="3">
        <f t="shared" si="13"/>
        <v>18596.649169921875</v>
      </c>
      <c r="H105" s="3">
        <f t="shared" si="14"/>
        <v>9456.2085524828599</v>
      </c>
      <c r="I105" s="3">
        <f t="shared" si="15"/>
        <v>1213912.1533785311</v>
      </c>
    </row>
    <row r="106" spans="1:9" x14ac:dyDescent="0.2">
      <c r="A106" s="2">
        <v>105</v>
      </c>
      <c r="B106" s="3">
        <f>Parametreler!$B$2*(1+Parametreler!$B$3)^INT((A106-1)/12)</f>
        <v>238418.5791015625</v>
      </c>
      <c r="C106" s="3">
        <f>B106*Parametreler!$B$4</f>
        <v>7152.557373046875</v>
      </c>
      <c r="D106" s="3">
        <f>B106*Parametreler!$B$5</f>
        <v>7152.557373046875</v>
      </c>
      <c r="E106" s="3">
        <f t="shared" si="12"/>
        <v>14305.11474609375</v>
      </c>
      <c r="F106" s="3">
        <f>E106*Parametreler!$B$6</f>
        <v>4291.534423828125</v>
      </c>
      <c r="G106" s="3">
        <f t="shared" si="13"/>
        <v>18596.649169921875</v>
      </c>
      <c r="H106" s="3">
        <f t="shared" si="14"/>
        <v>9679.905979393372</v>
      </c>
      <c r="I106" s="3">
        <f t="shared" si="15"/>
        <v>1242188.7085278463</v>
      </c>
    </row>
    <row r="107" spans="1:9" x14ac:dyDescent="0.2">
      <c r="A107" s="2">
        <v>106</v>
      </c>
      <c r="B107" s="3">
        <f>Parametreler!$B$2*(1+Parametreler!$B$3)^INT((A107-1)/12)</f>
        <v>238418.5791015625</v>
      </c>
      <c r="C107" s="3">
        <f>B107*Parametreler!$B$4</f>
        <v>7152.557373046875</v>
      </c>
      <c r="D107" s="3">
        <f>B107*Parametreler!$B$5</f>
        <v>7152.557373046875</v>
      </c>
      <c r="E107" s="3">
        <f t="shared" si="12"/>
        <v>14305.11474609375</v>
      </c>
      <c r="F107" s="3">
        <f>E107*Parametreler!$B$6</f>
        <v>4291.534423828125</v>
      </c>
      <c r="G107" s="3">
        <f t="shared" si="13"/>
        <v>18596.649169921875</v>
      </c>
      <c r="H107" s="3">
        <f t="shared" si="14"/>
        <v>9905.3872009996539</v>
      </c>
      <c r="I107" s="3">
        <f t="shared" si="15"/>
        <v>1270690.7448987677</v>
      </c>
    </row>
    <row r="108" spans="1:9" x14ac:dyDescent="0.2">
      <c r="A108" s="2">
        <v>107</v>
      </c>
      <c r="B108" s="3">
        <f>Parametreler!$B$2*(1+Parametreler!$B$3)^INT((A108-1)/12)</f>
        <v>238418.5791015625</v>
      </c>
      <c r="C108" s="3">
        <f>B108*Parametreler!$B$4</f>
        <v>7152.557373046875</v>
      </c>
      <c r="D108" s="3">
        <f>B108*Parametreler!$B$5</f>
        <v>7152.557373046875</v>
      </c>
      <c r="E108" s="3">
        <f t="shared" si="12"/>
        <v>14305.11474609375</v>
      </c>
      <c r="F108" s="3">
        <f>E108*Parametreler!$B$6</f>
        <v>4291.534423828125</v>
      </c>
      <c r="G108" s="3">
        <f t="shared" si="13"/>
        <v>18596.649169921875</v>
      </c>
      <c r="H108" s="3">
        <f t="shared" si="14"/>
        <v>10132.666441531102</v>
      </c>
      <c r="I108" s="3">
        <f t="shared" si="15"/>
        <v>1299420.0605102207</v>
      </c>
    </row>
    <row r="109" spans="1:9" x14ac:dyDescent="0.2">
      <c r="A109" s="2">
        <v>108</v>
      </c>
      <c r="B109" s="3">
        <f>Parametreler!$B$2*(1+Parametreler!$B$3)^INT((A109-1)/12)</f>
        <v>238418.5791015625</v>
      </c>
      <c r="C109" s="3">
        <f>B109*Parametreler!$B$4</f>
        <v>7152.557373046875</v>
      </c>
      <c r="D109" s="3">
        <f>B109*Parametreler!$B$5</f>
        <v>7152.557373046875</v>
      </c>
      <c r="E109" s="3">
        <f t="shared" si="12"/>
        <v>14305.11474609375</v>
      </c>
      <c r="F109" s="3">
        <f>E109*Parametreler!$B$6</f>
        <v>4291.534423828125</v>
      </c>
      <c r="G109" s="3">
        <f t="shared" si="13"/>
        <v>18596.649169921875</v>
      </c>
      <c r="H109" s="3">
        <f t="shared" si="14"/>
        <v>10361.758038643127</v>
      </c>
      <c r="I109" s="3">
        <f t="shared" si="15"/>
        <v>1328378.4677187856</v>
      </c>
    </row>
    <row r="110" spans="1:9" x14ac:dyDescent="0.2">
      <c r="A110" s="2">
        <v>109</v>
      </c>
      <c r="B110" s="3">
        <f>Parametreler!$B$2*(1+Parametreler!$B$3)^INT((A110-1)/12)</f>
        <v>298023.22387695312</v>
      </c>
      <c r="C110" s="3">
        <f>B110*Parametreler!$B$4</f>
        <v>8940.6967163085938</v>
      </c>
      <c r="D110" s="3">
        <f>B110*Parametreler!$B$5</f>
        <v>8940.6967163085938</v>
      </c>
      <c r="E110" s="3">
        <f t="shared" si="12"/>
        <v>17881.393432617188</v>
      </c>
      <c r="F110" s="3">
        <f>E110*Parametreler!$B$6</f>
        <v>5364.4180297851562</v>
      </c>
      <c r="G110" s="3">
        <f t="shared" si="13"/>
        <v>23245.811462402344</v>
      </c>
      <c r="H110" s="3">
        <f t="shared" si="14"/>
        <v>10592.676444321602</v>
      </c>
      <c r="I110" s="3">
        <f t="shared" si="15"/>
        <v>1362216.9556255096</v>
      </c>
    </row>
    <row r="111" spans="1:9" x14ac:dyDescent="0.2">
      <c r="A111" s="2">
        <v>110</v>
      </c>
      <c r="B111" s="3">
        <f>Parametreler!$B$2*(1+Parametreler!$B$3)^INT((A111-1)/12)</f>
        <v>298023.22387695312</v>
      </c>
      <c r="C111" s="3">
        <f>B111*Parametreler!$B$4</f>
        <v>8940.6967163085938</v>
      </c>
      <c r="D111" s="3">
        <f>B111*Parametreler!$B$5</f>
        <v>8940.6967163085938</v>
      </c>
      <c r="E111" s="3">
        <f t="shared" si="12"/>
        <v>17881.393432617188</v>
      </c>
      <c r="F111" s="3">
        <f>E111*Parametreler!$B$6</f>
        <v>5364.4180297851562</v>
      </c>
      <c r="G111" s="3">
        <f t="shared" si="13"/>
        <v>23245.811462402344</v>
      </c>
      <c r="H111" s="3">
        <f t="shared" si="14"/>
        <v>10862.509298791581</v>
      </c>
      <c r="I111" s="3">
        <f t="shared" si="15"/>
        <v>1396325.2763867036</v>
      </c>
    </row>
    <row r="112" spans="1:9" x14ac:dyDescent="0.2">
      <c r="A112" s="2">
        <v>111</v>
      </c>
      <c r="B112" s="3">
        <f>Parametreler!$B$2*(1+Parametreler!$B$3)^INT((A112-1)/12)</f>
        <v>298023.22387695312</v>
      </c>
      <c r="C112" s="3">
        <f>B112*Parametreler!$B$4</f>
        <v>8940.6967163085938</v>
      </c>
      <c r="D112" s="3">
        <f>B112*Parametreler!$B$5</f>
        <v>8940.6967163085938</v>
      </c>
      <c r="E112" s="3">
        <f t="shared" si="12"/>
        <v>17881.393432617188</v>
      </c>
      <c r="F112" s="3">
        <f>E112*Parametreler!$B$6</f>
        <v>5364.4180297851562</v>
      </c>
      <c r="G112" s="3">
        <f t="shared" si="13"/>
        <v>23245.811462402344</v>
      </c>
      <c r="H112" s="3">
        <f t="shared" si="14"/>
        <v>11134.493838335437</v>
      </c>
      <c r="I112" s="3">
        <f t="shared" si="15"/>
        <v>1430705.5816874413</v>
      </c>
    </row>
    <row r="113" spans="1:9" x14ac:dyDescent="0.2">
      <c r="A113" s="2">
        <v>112</v>
      </c>
      <c r="B113" s="3">
        <f>Parametreler!$B$2*(1+Parametreler!$B$3)^INT((A113-1)/12)</f>
        <v>298023.22387695312</v>
      </c>
      <c r="C113" s="3">
        <f>B113*Parametreler!$B$4</f>
        <v>8940.6967163085938</v>
      </c>
      <c r="D113" s="3">
        <f>B113*Parametreler!$B$5</f>
        <v>8940.6967163085938</v>
      </c>
      <c r="E113" s="3">
        <f t="shared" si="12"/>
        <v>17881.393432617188</v>
      </c>
      <c r="F113" s="3">
        <f>E113*Parametreler!$B$6</f>
        <v>5364.4180297851562</v>
      </c>
      <c r="G113" s="3">
        <f t="shared" si="13"/>
        <v>23245.811462402344</v>
      </c>
      <c r="H113" s="3">
        <f t="shared" si="14"/>
        <v>11408.647220792103</v>
      </c>
      <c r="I113" s="3">
        <f t="shared" si="15"/>
        <v>1465360.0403706357</v>
      </c>
    </row>
    <row r="114" spans="1:9" x14ac:dyDescent="0.2">
      <c r="A114" s="2">
        <v>113</v>
      </c>
      <c r="B114" s="3">
        <f>Parametreler!$B$2*(1+Parametreler!$B$3)^INT((A114-1)/12)</f>
        <v>298023.22387695312</v>
      </c>
      <c r="C114" s="3">
        <f>B114*Parametreler!$B$4</f>
        <v>8940.6967163085938</v>
      </c>
      <c r="D114" s="3">
        <f>B114*Parametreler!$B$5</f>
        <v>8940.6967163085938</v>
      </c>
      <c r="E114" s="3">
        <f t="shared" si="12"/>
        <v>17881.393432617188</v>
      </c>
      <c r="F114" s="3">
        <f>E114*Parametreler!$B$6</f>
        <v>5364.4180297851562</v>
      </c>
      <c r="G114" s="3">
        <f t="shared" si="13"/>
        <v>23245.811462402344</v>
      </c>
      <c r="H114" s="3">
        <f t="shared" si="14"/>
        <v>11684.986740819539</v>
      </c>
      <c r="I114" s="3">
        <f t="shared" si="15"/>
        <v>1500290.8385738577</v>
      </c>
    </row>
    <row r="115" spans="1:9" x14ac:dyDescent="0.2">
      <c r="A115" s="2">
        <v>114</v>
      </c>
      <c r="B115" s="3">
        <f>Parametreler!$B$2*(1+Parametreler!$B$3)^INT((A115-1)/12)</f>
        <v>298023.22387695312</v>
      </c>
      <c r="C115" s="3">
        <f>B115*Parametreler!$B$4</f>
        <v>8940.6967163085938</v>
      </c>
      <c r="D115" s="3">
        <f>B115*Parametreler!$B$5</f>
        <v>8940.6967163085938</v>
      </c>
      <c r="E115" s="3">
        <f t="shared" si="12"/>
        <v>17881.393432617188</v>
      </c>
      <c r="F115" s="3">
        <f>E115*Parametreler!$B$6</f>
        <v>5364.4180297851562</v>
      </c>
      <c r="G115" s="3">
        <f t="shared" si="13"/>
        <v>23245.811462402344</v>
      </c>
      <c r="H115" s="3">
        <f t="shared" si="14"/>
        <v>11963.52983098573</v>
      </c>
      <c r="I115" s="3">
        <f t="shared" si="15"/>
        <v>1535500.1798672457</v>
      </c>
    </row>
    <row r="116" spans="1:9" x14ac:dyDescent="0.2">
      <c r="A116" s="2">
        <v>115</v>
      </c>
      <c r="B116" s="3">
        <f>Parametreler!$B$2*(1+Parametreler!$B$3)^INT((A116-1)/12)</f>
        <v>298023.22387695312</v>
      </c>
      <c r="C116" s="3">
        <f>B116*Parametreler!$B$4</f>
        <v>8940.6967163085938</v>
      </c>
      <c r="D116" s="3">
        <f>B116*Parametreler!$B$5</f>
        <v>8940.6967163085938</v>
      </c>
      <c r="E116" s="3">
        <f t="shared" si="12"/>
        <v>17881.393432617188</v>
      </c>
      <c r="F116" s="3">
        <f>E116*Parametreler!$B$6</f>
        <v>5364.4180297851562</v>
      </c>
      <c r="G116" s="3">
        <f t="shared" si="13"/>
        <v>23245.811462402344</v>
      </c>
      <c r="H116" s="3">
        <f t="shared" si="14"/>
        <v>12244.294062868406</v>
      </c>
      <c r="I116" s="3">
        <f t="shared" si="15"/>
        <v>1570990.2853925165</v>
      </c>
    </row>
    <row r="117" spans="1:9" x14ac:dyDescent="0.2">
      <c r="A117" s="2">
        <v>116</v>
      </c>
      <c r="B117" s="3">
        <f>Parametreler!$B$2*(1+Parametreler!$B$3)^INT((A117-1)/12)</f>
        <v>298023.22387695312</v>
      </c>
      <c r="C117" s="3">
        <f>B117*Parametreler!$B$4</f>
        <v>8940.6967163085938</v>
      </c>
      <c r="D117" s="3">
        <f>B117*Parametreler!$B$5</f>
        <v>8940.6967163085938</v>
      </c>
      <c r="E117" s="3">
        <f t="shared" si="12"/>
        <v>17881.393432617188</v>
      </c>
      <c r="F117" s="3">
        <f>E117*Parametreler!$B$6</f>
        <v>5364.4180297851562</v>
      </c>
      <c r="G117" s="3">
        <f t="shared" si="13"/>
        <v>23245.811462402344</v>
      </c>
      <c r="H117" s="3">
        <f t="shared" si="14"/>
        <v>12527.297148163529</v>
      </c>
      <c r="I117" s="3">
        <f t="shared" si="15"/>
        <v>1606763.3940030823</v>
      </c>
    </row>
    <row r="118" spans="1:9" x14ac:dyDescent="0.2">
      <c r="A118" s="2">
        <v>117</v>
      </c>
      <c r="B118" s="3">
        <f>Parametreler!$B$2*(1+Parametreler!$B$3)^INT((A118-1)/12)</f>
        <v>298023.22387695312</v>
      </c>
      <c r="C118" s="3">
        <f>B118*Parametreler!$B$4</f>
        <v>8940.6967163085938</v>
      </c>
      <c r="D118" s="3">
        <f>B118*Parametreler!$B$5</f>
        <v>8940.6967163085938</v>
      </c>
      <c r="E118" s="3">
        <f t="shared" si="12"/>
        <v>17881.393432617188</v>
      </c>
      <c r="F118" s="3">
        <f>E118*Parametreler!$B$6</f>
        <v>5364.4180297851562</v>
      </c>
      <c r="G118" s="3">
        <f t="shared" si="13"/>
        <v>23245.811462402344</v>
      </c>
      <c r="H118" s="3">
        <f t="shared" si="14"/>
        <v>12812.556939802607</v>
      </c>
      <c r="I118" s="3">
        <f t="shared" si="15"/>
        <v>1642821.7624052872</v>
      </c>
    </row>
    <row r="119" spans="1:9" x14ac:dyDescent="0.2">
      <c r="A119" s="2">
        <v>118</v>
      </c>
      <c r="B119" s="3">
        <f>Parametreler!$B$2*(1+Parametreler!$B$3)^INT((A119-1)/12)</f>
        <v>298023.22387695312</v>
      </c>
      <c r="C119" s="3">
        <f>B119*Parametreler!$B$4</f>
        <v>8940.6967163085938</v>
      </c>
      <c r="D119" s="3">
        <f>B119*Parametreler!$B$5</f>
        <v>8940.6967163085938</v>
      </c>
      <c r="E119" s="3">
        <f t="shared" si="12"/>
        <v>17881.393432617188</v>
      </c>
      <c r="F119" s="3">
        <f>E119*Parametreler!$B$6</f>
        <v>5364.4180297851562</v>
      </c>
      <c r="G119" s="3">
        <f t="shared" si="13"/>
        <v>23245.811462402344</v>
      </c>
      <c r="H119" s="3">
        <f t="shared" si="14"/>
        <v>13100.091433078935</v>
      </c>
      <c r="I119" s="3">
        <f t="shared" si="15"/>
        <v>1679167.6653007686</v>
      </c>
    </row>
    <row r="120" spans="1:9" x14ac:dyDescent="0.2">
      <c r="A120" s="2">
        <v>119</v>
      </c>
      <c r="B120" s="3">
        <f>Parametreler!$B$2*(1+Parametreler!$B$3)^INT((A120-1)/12)</f>
        <v>298023.22387695312</v>
      </c>
      <c r="C120" s="3">
        <f>B120*Parametreler!$B$4</f>
        <v>8940.6967163085938</v>
      </c>
      <c r="D120" s="3">
        <f>B120*Parametreler!$B$5</f>
        <v>8940.6967163085938</v>
      </c>
      <c r="E120" s="3">
        <f t="shared" si="12"/>
        <v>17881.393432617188</v>
      </c>
      <c r="F120" s="3">
        <f>E120*Parametreler!$B$6</f>
        <v>5364.4180297851562</v>
      </c>
      <c r="G120" s="3">
        <f t="shared" si="13"/>
        <v>23245.811462402344</v>
      </c>
      <c r="H120" s="3">
        <f t="shared" si="14"/>
        <v>13389.918766782803</v>
      </c>
      <c r="I120" s="3">
        <f t="shared" si="15"/>
        <v>1715803.3955299538</v>
      </c>
    </row>
    <row r="121" spans="1:9" x14ac:dyDescent="0.2">
      <c r="A121" s="2">
        <v>120</v>
      </c>
      <c r="B121" s="3">
        <f>Parametreler!$B$2*(1+Parametreler!$B$3)^INT((A121-1)/12)</f>
        <v>298023.22387695312</v>
      </c>
      <c r="C121" s="3">
        <f>B121*Parametreler!$B$4</f>
        <v>8940.6967163085938</v>
      </c>
      <c r="D121" s="3">
        <f>B121*Parametreler!$B$5</f>
        <v>8940.6967163085938</v>
      </c>
      <c r="E121" s="3">
        <f t="shared" si="12"/>
        <v>17881.393432617188</v>
      </c>
      <c r="F121" s="3">
        <f>E121*Parametreler!$B$6</f>
        <v>5364.4180297851562</v>
      </c>
      <c r="G121" s="3">
        <f t="shared" si="13"/>
        <v>23245.811462402344</v>
      </c>
      <c r="H121" s="3">
        <f t="shared" si="14"/>
        <v>13682.057224345761</v>
      </c>
      <c r="I121" s="3">
        <f t="shared" si="15"/>
        <v>1752731.264216702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1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7.6640625" customWidth="1"/>
    <col min="2" max="2" width="14.6640625" customWidth="1"/>
    <col min="3" max="7" width="16.6640625" customWidth="1"/>
    <col min="8" max="9" width="18.6640625" customWidth="1"/>
    <col min="11" max="11" width="13.1640625" bestFit="1" customWidth="1"/>
    <col min="12" max="12" width="12.1640625" bestFit="1" customWidth="1"/>
  </cols>
  <sheetData>
    <row r="1" spans="1:12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K1" s="1" t="s">
        <v>25</v>
      </c>
      <c r="L1">
        <f>(1+Parametreler!$B$12)^(1/12)-1</f>
        <v>1.171491691985338E-2</v>
      </c>
    </row>
    <row r="2" spans="1:12" x14ac:dyDescent="0.2">
      <c r="A2" s="2">
        <v>1</v>
      </c>
      <c r="B2" s="3">
        <f>Parametreler!$B$2*(1+Parametreler!$B$3)^INT((A2-1)/12)</f>
        <v>40000</v>
      </c>
      <c r="C2" s="3">
        <f>B2*Parametreler!$B$4</f>
        <v>1200</v>
      </c>
      <c r="D2" s="3">
        <f>B2*Parametreler!$B$5</f>
        <v>1200</v>
      </c>
      <c r="E2" s="3">
        <f t="shared" ref="E2:E33" si="0">C2+D2</f>
        <v>2400</v>
      </c>
      <c r="F2" s="3">
        <f>E2*Parametreler!$B$6</f>
        <v>720</v>
      </c>
      <c r="G2" s="3">
        <f t="shared" ref="G2:G33" si="1">E2+F2</f>
        <v>3120</v>
      </c>
      <c r="H2" s="3">
        <v>0</v>
      </c>
      <c r="I2" s="3">
        <f>G2</f>
        <v>3120</v>
      </c>
    </row>
    <row r="3" spans="1:12" x14ac:dyDescent="0.2">
      <c r="A3" s="2">
        <v>2</v>
      </c>
      <c r="B3" s="3">
        <f>Parametreler!$B$2*(1+Parametreler!$B$3)^INT((A3-1)/12)</f>
        <v>40000</v>
      </c>
      <c r="C3" s="3">
        <f>B3*Parametreler!$B$4</f>
        <v>1200</v>
      </c>
      <c r="D3" s="3">
        <f>B3*Parametreler!$B$5</f>
        <v>1200</v>
      </c>
      <c r="E3" s="3">
        <f t="shared" si="0"/>
        <v>2400</v>
      </c>
      <c r="F3" s="3">
        <f>E3*Parametreler!$B$6</f>
        <v>720</v>
      </c>
      <c r="G3" s="3">
        <f t="shared" si="1"/>
        <v>3120</v>
      </c>
      <c r="H3" s="3">
        <f t="shared" ref="H3:H34" si="2">I2*$L$1</f>
        <v>36.550540789942545</v>
      </c>
      <c r="I3" s="3">
        <f t="shared" ref="I3:I34" si="3">I2+H3+G3</f>
        <v>6276.5505407899427</v>
      </c>
      <c r="K3" s="1" t="s">
        <v>26</v>
      </c>
    </row>
    <row r="4" spans="1:12" x14ac:dyDescent="0.2">
      <c r="A4" s="2">
        <v>3</v>
      </c>
      <c r="B4" s="3">
        <f>Parametreler!$B$2*(1+Parametreler!$B$3)^INT((A4-1)/12)</f>
        <v>40000</v>
      </c>
      <c r="C4" s="3">
        <f>B4*Parametreler!$B$4</f>
        <v>1200</v>
      </c>
      <c r="D4" s="3">
        <f>B4*Parametreler!$B$5</f>
        <v>1200</v>
      </c>
      <c r="E4" s="3">
        <f t="shared" si="0"/>
        <v>2400</v>
      </c>
      <c r="F4" s="3">
        <f>E4*Parametreler!$B$6</f>
        <v>720</v>
      </c>
      <c r="G4" s="3">
        <f t="shared" si="1"/>
        <v>3120</v>
      </c>
      <c r="H4" s="3">
        <f t="shared" si="2"/>
        <v>73.529268128614987</v>
      </c>
      <c r="I4" s="3">
        <f t="shared" si="3"/>
        <v>9470.0798089185573</v>
      </c>
      <c r="K4" t="s">
        <v>27</v>
      </c>
      <c r="L4" s="3">
        <f>SUM(C2:C121)</f>
        <v>478841.80297851562</v>
      </c>
    </row>
    <row r="5" spans="1:12" x14ac:dyDescent="0.2">
      <c r="A5" s="2">
        <v>4</v>
      </c>
      <c r="B5" s="3">
        <f>Parametreler!$B$2*(1+Parametreler!$B$3)^INT((A5-1)/12)</f>
        <v>40000</v>
      </c>
      <c r="C5" s="3">
        <f>B5*Parametreler!$B$4</f>
        <v>1200</v>
      </c>
      <c r="D5" s="3">
        <f>B5*Parametreler!$B$5</f>
        <v>1200</v>
      </c>
      <c r="E5" s="3">
        <f t="shared" si="0"/>
        <v>2400</v>
      </c>
      <c r="F5" s="3">
        <f>E5*Parametreler!$B$6</f>
        <v>720</v>
      </c>
      <c r="G5" s="3">
        <f t="shared" si="1"/>
        <v>3120</v>
      </c>
      <c r="H5" s="3">
        <f t="shared" si="2"/>
        <v>110.94119818586186</v>
      </c>
      <c r="I5" s="3">
        <f t="shared" si="3"/>
        <v>12701.021007104418</v>
      </c>
      <c r="K5" t="s">
        <v>28</v>
      </c>
      <c r="L5" s="3">
        <f>SUM(D2:D121)</f>
        <v>478841.80297851562</v>
      </c>
    </row>
    <row r="6" spans="1:12" x14ac:dyDescent="0.2">
      <c r="A6" s="2">
        <v>5</v>
      </c>
      <c r="B6" s="3">
        <f>Parametreler!$B$2*(1+Parametreler!$B$3)^INT((A6-1)/12)</f>
        <v>40000</v>
      </c>
      <c r="C6" s="3">
        <f>B6*Parametreler!$B$4</f>
        <v>1200</v>
      </c>
      <c r="D6" s="3">
        <f>B6*Parametreler!$B$5</f>
        <v>1200</v>
      </c>
      <c r="E6" s="3">
        <f t="shared" si="0"/>
        <v>2400</v>
      </c>
      <c r="F6" s="3">
        <f>E6*Parametreler!$B$6</f>
        <v>720</v>
      </c>
      <c r="G6" s="3">
        <f t="shared" si="1"/>
        <v>3120</v>
      </c>
      <c r="H6" s="3">
        <f t="shared" si="2"/>
        <v>148.79140589554078</v>
      </c>
      <c r="I6" s="3">
        <f t="shared" si="3"/>
        <v>15969.81241299996</v>
      </c>
      <c r="K6" t="s">
        <v>29</v>
      </c>
      <c r="L6" s="3">
        <f>SUM(F2:F121)</f>
        <v>287305.08178710938</v>
      </c>
    </row>
    <row r="7" spans="1:12" x14ac:dyDescent="0.2">
      <c r="A7" s="2">
        <v>6</v>
      </c>
      <c r="B7" s="3">
        <f>Parametreler!$B$2*(1+Parametreler!$B$3)^INT((A7-1)/12)</f>
        <v>40000</v>
      </c>
      <c r="C7" s="3">
        <f>B7*Parametreler!$B$4</f>
        <v>1200</v>
      </c>
      <c r="D7" s="3">
        <f>B7*Parametreler!$B$5</f>
        <v>1200</v>
      </c>
      <c r="E7" s="3">
        <f t="shared" si="0"/>
        <v>2400</v>
      </c>
      <c r="F7" s="3">
        <f>E7*Parametreler!$B$6</f>
        <v>720</v>
      </c>
      <c r="G7" s="3">
        <f t="shared" si="1"/>
        <v>3120</v>
      </c>
      <c r="H7" s="3">
        <f t="shared" si="2"/>
        <v>187.08502564393777</v>
      </c>
      <c r="I7" s="3">
        <f t="shared" si="3"/>
        <v>19276.897438643897</v>
      </c>
      <c r="K7" t="s">
        <v>30</v>
      </c>
      <c r="L7" s="3">
        <f>SUM(G2:G121)</f>
        <v>1244988.6877441406</v>
      </c>
    </row>
    <row r="8" spans="1:12" x14ac:dyDescent="0.2">
      <c r="A8" s="2">
        <v>7</v>
      </c>
      <c r="B8" s="3">
        <f>Parametreler!$B$2*(1+Parametreler!$B$3)^INT((A8-1)/12)</f>
        <v>40000</v>
      </c>
      <c r="C8" s="3">
        <f>B8*Parametreler!$B$4</f>
        <v>1200</v>
      </c>
      <c r="D8" s="3">
        <f>B8*Parametreler!$B$5</f>
        <v>1200</v>
      </c>
      <c r="E8" s="3">
        <f t="shared" si="0"/>
        <v>2400</v>
      </c>
      <c r="F8" s="3">
        <f>E8*Parametreler!$B$6</f>
        <v>720</v>
      </c>
      <c r="G8" s="3">
        <f t="shared" si="1"/>
        <v>3120</v>
      </c>
      <c r="H8" s="3">
        <f t="shared" si="2"/>
        <v>225.82725196624767</v>
      </c>
      <c r="I8" s="3">
        <f t="shared" si="3"/>
        <v>22622.724690610143</v>
      </c>
      <c r="K8" t="s">
        <v>31</v>
      </c>
      <c r="L8" s="3">
        <f>I121</f>
        <v>2104384.2186462758</v>
      </c>
    </row>
    <row r="9" spans="1:12" x14ac:dyDescent="0.2">
      <c r="A9" s="2">
        <v>8</v>
      </c>
      <c r="B9" s="3">
        <f>Parametreler!$B$2*(1+Parametreler!$B$3)^INT((A9-1)/12)</f>
        <v>40000</v>
      </c>
      <c r="C9" s="3">
        <f>B9*Parametreler!$B$4</f>
        <v>1200</v>
      </c>
      <c r="D9" s="3">
        <f>B9*Parametreler!$B$5</f>
        <v>1200</v>
      </c>
      <c r="E9" s="3">
        <f t="shared" si="0"/>
        <v>2400</v>
      </c>
      <c r="F9" s="3">
        <f>E9*Parametreler!$B$6</f>
        <v>720</v>
      </c>
      <c r="G9" s="3">
        <f t="shared" si="1"/>
        <v>3120</v>
      </c>
      <c r="H9" s="3">
        <f t="shared" si="2"/>
        <v>265.0233402512136</v>
      </c>
      <c r="I9" s="3">
        <f t="shared" si="3"/>
        <v>26007.748030861356</v>
      </c>
    </row>
    <row r="10" spans="1:12" x14ac:dyDescent="0.2">
      <c r="A10" s="2">
        <v>9</v>
      </c>
      <c r="B10" s="3">
        <f>Parametreler!$B$2*(1+Parametreler!$B$3)^INT((A10-1)/12)</f>
        <v>40000</v>
      </c>
      <c r="C10" s="3">
        <f>B10*Parametreler!$B$4</f>
        <v>1200</v>
      </c>
      <c r="D10" s="3">
        <f>B10*Parametreler!$B$5</f>
        <v>1200</v>
      </c>
      <c r="E10" s="3">
        <f t="shared" si="0"/>
        <v>2400</v>
      </c>
      <c r="F10" s="3">
        <f>E10*Parametreler!$B$6</f>
        <v>720</v>
      </c>
      <c r="G10" s="3">
        <f t="shared" si="1"/>
        <v>3120</v>
      </c>
      <c r="H10" s="3">
        <f t="shared" si="2"/>
        <v>304.67860745402112</v>
      </c>
      <c r="I10" s="3">
        <f t="shared" si="3"/>
        <v>29432.426638315377</v>
      </c>
    </row>
    <row r="11" spans="1:12" x14ac:dyDescent="0.2">
      <c r="A11" s="2">
        <v>10</v>
      </c>
      <c r="B11" s="3">
        <f>Parametreler!$B$2*(1+Parametreler!$B$3)^INT((A11-1)/12)</f>
        <v>40000</v>
      </c>
      <c r="C11" s="3">
        <f>B11*Parametreler!$B$4</f>
        <v>1200</v>
      </c>
      <c r="D11" s="3">
        <f>B11*Parametreler!$B$5</f>
        <v>1200</v>
      </c>
      <c r="E11" s="3">
        <f t="shared" si="0"/>
        <v>2400</v>
      </c>
      <c r="F11" s="3">
        <f>E11*Parametreler!$B$6</f>
        <v>720</v>
      </c>
      <c r="G11" s="3">
        <f t="shared" si="1"/>
        <v>3120</v>
      </c>
      <c r="H11" s="3">
        <f t="shared" si="2"/>
        <v>344.79843281754415</v>
      </c>
      <c r="I11" s="3">
        <f t="shared" si="3"/>
        <v>32897.225071132925</v>
      </c>
    </row>
    <row r="12" spans="1:12" x14ac:dyDescent="0.2">
      <c r="A12" s="2">
        <v>11</v>
      </c>
      <c r="B12" s="3">
        <f>Parametreler!$B$2*(1+Parametreler!$B$3)^INT((A12-1)/12)</f>
        <v>40000</v>
      </c>
      <c r="C12" s="3">
        <f>B12*Parametreler!$B$4</f>
        <v>1200</v>
      </c>
      <c r="D12" s="3">
        <f>B12*Parametreler!$B$5</f>
        <v>1200</v>
      </c>
      <c r="E12" s="3">
        <f t="shared" si="0"/>
        <v>2400</v>
      </c>
      <c r="F12" s="3">
        <f>E12*Parametreler!$B$6</f>
        <v>720</v>
      </c>
      <c r="G12" s="3">
        <f t="shared" si="1"/>
        <v>3120</v>
      </c>
      <c r="H12" s="3">
        <f t="shared" si="2"/>
        <v>385.38825860203991</v>
      </c>
      <c r="I12" s="3">
        <f t="shared" si="3"/>
        <v>36402.613329734966</v>
      </c>
    </row>
    <row r="13" spans="1:12" x14ac:dyDescent="0.2">
      <c r="A13" s="2">
        <v>12</v>
      </c>
      <c r="B13" s="3">
        <f>Parametreler!$B$2*(1+Parametreler!$B$3)^INT((A13-1)/12)</f>
        <v>40000</v>
      </c>
      <c r="C13" s="3">
        <f>B13*Parametreler!$B$4</f>
        <v>1200</v>
      </c>
      <c r="D13" s="3">
        <f>B13*Parametreler!$B$5</f>
        <v>1200</v>
      </c>
      <c r="E13" s="3">
        <f t="shared" si="0"/>
        <v>2400</v>
      </c>
      <c r="F13" s="3">
        <f>E13*Parametreler!$B$6</f>
        <v>720</v>
      </c>
      <c r="G13" s="3">
        <f t="shared" si="1"/>
        <v>3120</v>
      </c>
      <c r="H13" s="3">
        <f t="shared" si="2"/>
        <v>426.45359082339235</v>
      </c>
      <c r="I13" s="3">
        <f t="shared" si="3"/>
        <v>39949.066920558362</v>
      </c>
    </row>
    <row r="14" spans="1:12" x14ac:dyDescent="0.2">
      <c r="A14" s="2">
        <v>13</v>
      </c>
      <c r="B14" s="3">
        <f>Parametreler!$B$2*(1+Parametreler!$B$3)^INT((A14-1)/12)</f>
        <v>50000</v>
      </c>
      <c r="C14" s="3">
        <f>B14*Parametreler!$B$4</f>
        <v>1500</v>
      </c>
      <c r="D14" s="3">
        <f>B14*Parametreler!$B$5</f>
        <v>1500</v>
      </c>
      <c r="E14" s="3">
        <f t="shared" si="0"/>
        <v>3000</v>
      </c>
      <c r="F14" s="3">
        <f>E14*Parametreler!$B$6</f>
        <v>900</v>
      </c>
      <c r="G14" s="3">
        <f t="shared" si="1"/>
        <v>3900</v>
      </c>
      <c r="H14" s="3">
        <f t="shared" si="2"/>
        <v>468.00000000000409</v>
      </c>
      <c r="I14" s="3">
        <f t="shared" si="3"/>
        <v>44317.066920558369</v>
      </c>
    </row>
    <row r="15" spans="1:12" x14ac:dyDescent="0.2">
      <c r="A15" s="2">
        <v>14</v>
      </c>
      <c r="B15" s="3">
        <f>Parametreler!$B$2*(1+Parametreler!$B$3)^INT((A15-1)/12)</f>
        <v>50000</v>
      </c>
      <c r="C15" s="3">
        <f>B15*Parametreler!$B$4</f>
        <v>1500</v>
      </c>
      <c r="D15" s="3">
        <f>B15*Parametreler!$B$5</f>
        <v>1500</v>
      </c>
      <c r="E15" s="3">
        <f t="shared" si="0"/>
        <v>3000</v>
      </c>
      <c r="F15" s="3">
        <f>E15*Parametreler!$B$6</f>
        <v>900</v>
      </c>
      <c r="G15" s="3">
        <f t="shared" si="1"/>
        <v>3900</v>
      </c>
      <c r="H15" s="3">
        <f t="shared" si="2"/>
        <v>519.17075710592371</v>
      </c>
      <c r="I15" s="3">
        <f t="shared" si="3"/>
        <v>48736.237677664292</v>
      </c>
    </row>
    <row r="16" spans="1:12" x14ac:dyDescent="0.2">
      <c r="A16" s="2">
        <v>15</v>
      </c>
      <c r="B16" s="3">
        <f>Parametreler!$B$2*(1+Parametreler!$B$3)^INT((A16-1)/12)</f>
        <v>50000</v>
      </c>
      <c r="C16" s="3">
        <f>B16*Parametreler!$B$4</f>
        <v>1500</v>
      </c>
      <c r="D16" s="3">
        <f>B16*Parametreler!$B$5</f>
        <v>1500</v>
      </c>
      <c r="E16" s="3">
        <f t="shared" si="0"/>
        <v>3000</v>
      </c>
      <c r="F16" s="3">
        <f>E16*Parametreler!$B$6</f>
        <v>900</v>
      </c>
      <c r="G16" s="3">
        <f t="shared" si="1"/>
        <v>3900</v>
      </c>
      <c r="H16" s="3">
        <f t="shared" si="2"/>
        <v>570.9409753800652</v>
      </c>
      <c r="I16" s="3">
        <f t="shared" si="3"/>
        <v>53207.178653044357</v>
      </c>
    </row>
    <row r="17" spans="1:9" x14ac:dyDescent="0.2">
      <c r="A17" s="2">
        <v>16</v>
      </c>
      <c r="B17" s="3">
        <f>Parametreler!$B$2*(1+Parametreler!$B$3)^INT((A17-1)/12)</f>
        <v>50000</v>
      </c>
      <c r="C17" s="3">
        <f>B17*Parametreler!$B$4</f>
        <v>1500</v>
      </c>
      <c r="D17" s="3">
        <f>B17*Parametreler!$B$5</f>
        <v>1500</v>
      </c>
      <c r="E17" s="3">
        <f t="shared" si="0"/>
        <v>3000</v>
      </c>
      <c r="F17" s="3">
        <f>E17*Parametreler!$B$6</f>
        <v>900</v>
      </c>
      <c r="G17" s="3">
        <f t="shared" si="1"/>
        <v>3900</v>
      </c>
      <c r="H17" s="3">
        <f t="shared" si="2"/>
        <v>623.31767746021092</v>
      </c>
      <c r="I17" s="3">
        <f t="shared" si="3"/>
        <v>57730.496330504568</v>
      </c>
    </row>
    <row r="18" spans="1:9" x14ac:dyDescent="0.2">
      <c r="A18" s="2">
        <v>17</v>
      </c>
      <c r="B18" s="3">
        <f>Parametreler!$B$2*(1+Parametreler!$B$3)^INT((A18-1)/12)</f>
        <v>50000</v>
      </c>
      <c r="C18" s="3">
        <f>B18*Parametreler!$B$4</f>
        <v>1500</v>
      </c>
      <c r="D18" s="3">
        <f>B18*Parametreler!$B$5</f>
        <v>1500</v>
      </c>
      <c r="E18" s="3">
        <f t="shared" si="0"/>
        <v>3000</v>
      </c>
      <c r="F18" s="3">
        <f>E18*Parametreler!$B$6</f>
        <v>900</v>
      </c>
      <c r="G18" s="3">
        <f t="shared" si="1"/>
        <v>3900</v>
      </c>
      <c r="H18" s="3">
        <f t="shared" si="2"/>
        <v>676.30796825376137</v>
      </c>
      <c r="I18" s="3">
        <f t="shared" si="3"/>
        <v>62306.804298758332</v>
      </c>
    </row>
    <row r="19" spans="1:9" x14ac:dyDescent="0.2">
      <c r="A19" s="2">
        <v>18</v>
      </c>
      <c r="B19" s="3">
        <f>Parametreler!$B$2*(1+Parametreler!$B$3)^INT((A19-1)/12)</f>
        <v>50000</v>
      </c>
      <c r="C19" s="3">
        <f>B19*Parametreler!$B$4</f>
        <v>1500</v>
      </c>
      <c r="D19" s="3">
        <f>B19*Parametreler!$B$5</f>
        <v>1500</v>
      </c>
      <c r="E19" s="3">
        <f t="shared" si="0"/>
        <v>3000</v>
      </c>
      <c r="F19" s="3">
        <f>E19*Parametreler!$B$6</f>
        <v>900</v>
      </c>
      <c r="G19" s="3">
        <f t="shared" si="1"/>
        <v>3900</v>
      </c>
      <c r="H19" s="3">
        <f t="shared" si="2"/>
        <v>729.9190359015173</v>
      </c>
      <c r="I19" s="3">
        <f t="shared" si="3"/>
        <v>66936.723334659851</v>
      </c>
    </row>
    <row r="20" spans="1:9" x14ac:dyDescent="0.2">
      <c r="A20" s="2">
        <v>19</v>
      </c>
      <c r="B20" s="3">
        <f>Parametreler!$B$2*(1+Parametreler!$B$3)^INT((A20-1)/12)</f>
        <v>50000</v>
      </c>
      <c r="C20" s="3">
        <f>B20*Parametreler!$B$4</f>
        <v>1500</v>
      </c>
      <c r="D20" s="3">
        <f>B20*Parametreler!$B$5</f>
        <v>1500</v>
      </c>
      <c r="E20" s="3">
        <f t="shared" si="0"/>
        <v>3000</v>
      </c>
      <c r="F20" s="3">
        <f>E20*Parametreler!$B$6</f>
        <v>900</v>
      </c>
      <c r="G20" s="3">
        <f t="shared" si="1"/>
        <v>3900</v>
      </c>
      <c r="H20" s="3">
        <f t="shared" si="2"/>
        <v>784.15815275275122</v>
      </c>
      <c r="I20" s="3">
        <f t="shared" si="3"/>
        <v>71620.881487412596</v>
      </c>
    </row>
    <row r="21" spans="1:9" x14ac:dyDescent="0.2">
      <c r="A21" s="2">
        <v>20</v>
      </c>
      <c r="B21" s="3">
        <f>Parametreler!$B$2*(1+Parametreler!$B$3)^INT((A21-1)/12)</f>
        <v>50000</v>
      </c>
      <c r="C21" s="3">
        <f>B21*Parametreler!$B$4</f>
        <v>1500</v>
      </c>
      <c r="D21" s="3">
        <f>B21*Parametreler!$B$5</f>
        <v>1500</v>
      </c>
      <c r="E21" s="3">
        <f t="shared" si="0"/>
        <v>3000</v>
      </c>
      <c r="F21" s="3">
        <f>E21*Parametreler!$B$6</f>
        <v>900</v>
      </c>
      <c r="G21" s="3">
        <f t="shared" si="1"/>
        <v>3900</v>
      </c>
      <c r="H21" s="3">
        <f t="shared" si="2"/>
        <v>839.03267635170357</v>
      </c>
      <c r="I21" s="3">
        <f t="shared" si="3"/>
        <v>76359.914163764304</v>
      </c>
    </row>
    <row r="22" spans="1:9" x14ac:dyDescent="0.2">
      <c r="A22" s="2">
        <v>21</v>
      </c>
      <c r="B22" s="3">
        <f>Parametreler!$B$2*(1+Parametreler!$B$3)^INT((A22-1)/12)</f>
        <v>50000</v>
      </c>
      <c r="C22" s="3">
        <f>B22*Parametreler!$B$4</f>
        <v>1500</v>
      </c>
      <c r="D22" s="3">
        <f>B22*Parametreler!$B$5</f>
        <v>1500</v>
      </c>
      <c r="E22" s="3">
        <f t="shared" si="0"/>
        <v>3000</v>
      </c>
      <c r="F22" s="3">
        <f>E22*Parametreler!$B$6</f>
        <v>900</v>
      </c>
      <c r="G22" s="3">
        <f t="shared" si="1"/>
        <v>3900</v>
      </c>
      <c r="H22" s="3">
        <f t="shared" si="2"/>
        <v>894.55005043563415</v>
      </c>
      <c r="I22" s="3">
        <f t="shared" si="3"/>
        <v>81154.464214199936</v>
      </c>
    </row>
    <row r="23" spans="1:9" x14ac:dyDescent="0.2">
      <c r="A23" s="2">
        <v>22</v>
      </c>
      <c r="B23" s="3">
        <f>Parametreler!$B$2*(1+Parametreler!$B$3)^INT((A23-1)/12)</f>
        <v>50000</v>
      </c>
      <c r="C23" s="3">
        <f>B23*Parametreler!$B$4</f>
        <v>1500</v>
      </c>
      <c r="D23" s="3">
        <f>B23*Parametreler!$B$5</f>
        <v>1500</v>
      </c>
      <c r="E23" s="3">
        <f t="shared" si="0"/>
        <v>3000</v>
      </c>
      <c r="F23" s="3">
        <f>E23*Parametreler!$B$6</f>
        <v>900</v>
      </c>
      <c r="G23" s="3">
        <f t="shared" si="1"/>
        <v>3900</v>
      </c>
      <c r="H23" s="3">
        <f t="shared" si="2"/>
        <v>950.71780594456641</v>
      </c>
      <c r="I23" s="3">
        <f t="shared" si="3"/>
        <v>86005.182020144508</v>
      </c>
    </row>
    <row r="24" spans="1:9" x14ac:dyDescent="0.2">
      <c r="A24" s="2">
        <v>23</v>
      </c>
      <c r="B24" s="3">
        <f>Parametreler!$B$2*(1+Parametreler!$B$3)^INT((A24-1)/12)</f>
        <v>50000</v>
      </c>
      <c r="C24" s="3">
        <f>B24*Parametreler!$B$4</f>
        <v>1500</v>
      </c>
      <c r="D24" s="3">
        <f>B24*Parametreler!$B$5</f>
        <v>1500</v>
      </c>
      <c r="E24" s="3">
        <f t="shared" si="0"/>
        <v>3000</v>
      </c>
      <c r="F24" s="3">
        <f>E24*Parametreler!$B$6</f>
        <v>900</v>
      </c>
      <c r="G24" s="3">
        <f t="shared" si="1"/>
        <v>3900</v>
      </c>
      <c r="H24" s="3">
        <f t="shared" si="2"/>
        <v>1007.5435620428606</v>
      </c>
      <c r="I24" s="3">
        <f t="shared" si="3"/>
        <v>90912.72558218737</v>
      </c>
    </row>
    <row r="25" spans="1:9" x14ac:dyDescent="0.2">
      <c r="A25" s="2">
        <v>24</v>
      </c>
      <c r="B25" s="3">
        <f>Parametreler!$B$2*(1+Parametreler!$B$3)^INT((A25-1)/12)</f>
        <v>50000</v>
      </c>
      <c r="C25" s="3">
        <f>B25*Parametreler!$B$4</f>
        <v>1500</v>
      </c>
      <c r="D25" s="3">
        <f>B25*Parametreler!$B$5</f>
        <v>1500</v>
      </c>
      <c r="E25" s="3">
        <f t="shared" si="0"/>
        <v>3000</v>
      </c>
      <c r="F25" s="3">
        <f>E25*Parametreler!$B$6</f>
        <v>900</v>
      </c>
      <c r="G25" s="3">
        <f t="shared" si="1"/>
        <v>3900</v>
      </c>
      <c r="H25" s="3">
        <f t="shared" si="2"/>
        <v>1065.0350271527541</v>
      </c>
      <c r="I25" s="3">
        <f t="shared" si="3"/>
        <v>95877.760609340126</v>
      </c>
    </row>
    <row r="26" spans="1:9" x14ac:dyDescent="0.2">
      <c r="A26" s="2">
        <v>25</v>
      </c>
      <c r="B26" s="3">
        <f>Parametreler!$B$2*(1+Parametreler!$B$3)^INT((A26-1)/12)</f>
        <v>62500</v>
      </c>
      <c r="C26" s="3">
        <f>B26*Parametreler!$B$4</f>
        <v>1875</v>
      </c>
      <c r="D26" s="3">
        <f>B26*Parametreler!$B$5</f>
        <v>1875</v>
      </c>
      <c r="E26" s="3">
        <f t="shared" si="0"/>
        <v>3750</v>
      </c>
      <c r="F26" s="3">
        <f>E26*Parametreler!$B$6</f>
        <v>1125</v>
      </c>
      <c r="G26" s="3">
        <f t="shared" si="1"/>
        <v>4875</v>
      </c>
      <c r="H26" s="3">
        <f t="shared" si="2"/>
        <v>1123.2000000000105</v>
      </c>
      <c r="I26" s="3">
        <f t="shared" si="3"/>
        <v>101875.96060934014</v>
      </c>
    </row>
    <row r="27" spans="1:9" x14ac:dyDescent="0.2">
      <c r="A27" s="2">
        <v>26</v>
      </c>
      <c r="B27" s="3">
        <f>Parametreler!$B$2*(1+Parametreler!$B$3)^INT((A27-1)/12)</f>
        <v>62500</v>
      </c>
      <c r="C27" s="3">
        <f>B27*Parametreler!$B$4</f>
        <v>1875</v>
      </c>
      <c r="D27" s="3">
        <f>B27*Parametreler!$B$5</f>
        <v>1875</v>
      </c>
      <c r="E27" s="3">
        <f t="shared" si="0"/>
        <v>3750</v>
      </c>
      <c r="F27" s="3">
        <f>E27*Parametreler!$B$6</f>
        <v>1125</v>
      </c>
      <c r="G27" s="3">
        <f t="shared" si="1"/>
        <v>4875</v>
      </c>
      <c r="H27" s="3">
        <f t="shared" si="2"/>
        <v>1193.4684146686752</v>
      </c>
      <c r="I27" s="3">
        <f t="shared" si="3"/>
        <v>107944.42902400882</v>
      </c>
    </row>
    <row r="28" spans="1:9" x14ac:dyDescent="0.2">
      <c r="A28" s="2">
        <v>27</v>
      </c>
      <c r="B28" s="3">
        <f>Parametreler!$B$2*(1+Parametreler!$B$3)^INT((A28-1)/12)</f>
        <v>62500</v>
      </c>
      <c r="C28" s="3">
        <f>B28*Parametreler!$B$4</f>
        <v>1875</v>
      </c>
      <c r="D28" s="3">
        <f>B28*Parametreler!$B$5</f>
        <v>1875</v>
      </c>
      <c r="E28" s="3">
        <f t="shared" si="0"/>
        <v>3750</v>
      </c>
      <c r="F28" s="3">
        <f>E28*Parametreler!$B$6</f>
        <v>1125</v>
      </c>
      <c r="G28" s="3">
        <f t="shared" si="1"/>
        <v>4875</v>
      </c>
      <c r="H28" s="3">
        <f t="shared" si="2"/>
        <v>1264.5600179772732</v>
      </c>
      <c r="I28" s="3">
        <f t="shared" si="3"/>
        <v>114083.98904198609</v>
      </c>
    </row>
    <row r="29" spans="1:9" x14ac:dyDescent="0.2">
      <c r="A29" s="2">
        <v>28</v>
      </c>
      <c r="B29" s="3">
        <f>Parametreler!$B$2*(1+Parametreler!$B$3)^INT((A29-1)/12)</f>
        <v>62500</v>
      </c>
      <c r="C29" s="3">
        <f>B29*Parametreler!$B$4</f>
        <v>1875</v>
      </c>
      <c r="D29" s="3">
        <f>B29*Parametreler!$B$5</f>
        <v>1875</v>
      </c>
      <c r="E29" s="3">
        <f t="shared" si="0"/>
        <v>3750</v>
      </c>
      <c r="F29" s="3">
        <f>E29*Parametreler!$B$6</f>
        <v>1125</v>
      </c>
      <c r="G29" s="3">
        <f t="shared" si="1"/>
        <v>4875</v>
      </c>
      <c r="H29" s="3">
        <f t="shared" si="2"/>
        <v>1336.4844535123304</v>
      </c>
      <c r="I29" s="3">
        <f t="shared" si="3"/>
        <v>120295.47349549842</v>
      </c>
    </row>
    <row r="30" spans="1:9" x14ac:dyDescent="0.2">
      <c r="A30" s="2">
        <v>29</v>
      </c>
      <c r="B30" s="3">
        <f>Parametreler!$B$2*(1+Parametreler!$B$3)^INT((A30-1)/12)</f>
        <v>62500</v>
      </c>
      <c r="C30" s="3">
        <f>B30*Parametreler!$B$4</f>
        <v>1875</v>
      </c>
      <c r="D30" s="3">
        <f>B30*Parametreler!$B$5</f>
        <v>1875</v>
      </c>
      <c r="E30" s="3">
        <f t="shared" si="0"/>
        <v>3750</v>
      </c>
      <c r="F30" s="3">
        <f>E30*Parametreler!$B$6</f>
        <v>1125</v>
      </c>
      <c r="G30" s="3">
        <f t="shared" si="1"/>
        <v>4875</v>
      </c>
      <c r="H30" s="3">
        <f t="shared" si="2"/>
        <v>1409.2514778341881</v>
      </c>
      <c r="I30" s="3">
        <f t="shared" si="3"/>
        <v>126579.7249733326</v>
      </c>
    </row>
    <row r="31" spans="1:9" x14ac:dyDescent="0.2">
      <c r="A31" s="2">
        <v>30</v>
      </c>
      <c r="B31" s="3">
        <f>Parametreler!$B$2*(1+Parametreler!$B$3)^INT((A31-1)/12)</f>
        <v>62500</v>
      </c>
      <c r="C31" s="3">
        <f>B31*Parametreler!$B$4</f>
        <v>1875</v>
      </c>
      <c r="D31" s="3">
        <f>B31*Parametreler!$B$5</f>
        <v>1875</v>
      </c>
      <c r="E31" s="3">
        <f t="shared" si="0"/>
        <v>3750</v>
      </c>
      <c r="F31" s="3">
        <f>E31*Parametreler!$B$6</f>
        <v>1125</v>
      </c>
      <c r="G31" s="3">
        <f t="shared" si="1"/>
        <v>4875</v>
      </c>
      <c r="H31" s="3">
        <f t="shared" si="2"/>
        <v>1482.8709618004816</v>
      </c>
      <c r="I31" s="3">
        <f t="shared" si="3"/>
        <v>132937.59593513308</v>
      </c>
    </row>
    <row r="32" spans="1:9" x14ac:dyDescent="0.2">
      <c r="A32" s="2">
        <v>31</v>
      </c>
      <c r="B32" s="3">
        <f>Parametreler!$B$2*(1+Parametreler!$B$3)^INT((A32-1)/12)</f>
        <v>62500</v>
      </c>
      <c r="C32" s="3">
        <f>B32*Parametreler!$B$4</f>
        <v>1875</v>
      </c>
      <c r="D32" s="3">
        <f>B32*Parametreler!$B$5</f>
        <v>1875</v>
      </c>
      <c r="E32" s="3">
        <f t="shared" si="0"/>
        <v>3750</v>
      </c>
      <c r="F32" s="3">
        <f>E32*Parametreler!$B$6</f>
        <v>1125</v>
      </c>
      <c r="G32" s="3">
        <f t="shared" si="1"/>
        <v>4875</v>
      </c>
      <c r="H32" s="3">
        <f t="shared" si="2"/>
        <v>1557.3528919051225</v>
      </c>
      <c r="I32" s="3">
        <f t="shared" si="3"/>
        <v>139369.9488270382</v>
      </c>
    </row>
    <row r="33" spans="1:9" x14ac:dyDescent="0.2">
      <c r="A33" s="2">
        <v>32</v>
      </c>
      <c r="B33" s="3">
        <f>Parametreler!$B$2*(1+Parametreler!$B$3)^INT((A33-1)/12)</f>
        <v>62500</v>
      </c>
      <c r="C33" s="3">
        <f>B33*Parametreler!$B$4</f>
        <v>1875</v>
      </c>
      <c r="D33" s="3">
        <f>B33*Parametreler!$B$5</f>
        <v>1875</v>
      </c>
      <c r="E33" s="3">
        <f t="shared" si="0"/>
        <v>3750</v>
      </c>
      <c r="F33" s="3">
        <f>E33*Parametreler!$B$6</f>
        <v>1125</v>
      </c>
      <c r="G33" s="3">
        <f t="shared" si="1"/>
        <v>4875</v>
      </c>
      <c r="H33" s="3">
        <f t="shared" si="2"/>
        <v>1632.7073716329694</v>
      </c>
      <c r="I33" s="3">
        <f t="shared" si="3"/>
        <v>145877.65619867117</v>
      </c>
    </row>
    <row r="34" spans="1:9" x14ac:dyDescent="0.2">
      <c r="A34" s="2">
        <v>33</v>
      </c>
      <c r="B34" s="3">
        <f>Parametreler!$B$2*(1+Parametreler!$B$3)^INT((A34-1)/12)</f>
        <v>62500</v>
      </c>
      <c r="C34" s="3">
        <f>B34*Parametreler!$B$4</f>
        <v>1875</v>
      </c>
      <c r="D34" s="3">
        <f>B34*Parametreler!$B$5</f>
        <v>1875</v>
      </c>
      <c r="E34" s="3">
        <f t="shared" ref="E34:E65" si="4">C34+D34</f>
        <v>3750</v>
      </c>
      <c r="F34" s="3">
        <f>E34*Parametreler!$B$6</f>
        <v>1125</v>
      </c>
      <c r="G34" s="3">
        <f t="shared" ref="G34:G65" si="5">E34+F34</f>
        <v>4875</v>
      </c>
      <c r="H34" s="3">
        <f t="shared" si="2"/>
        <v>1708.9446228303673</v>
      </c>
      <c r="I34" s="3">
        <f t="shared" si="3"/>
        <v>152461.60082150155</v>
      </c>
    </row>
    <row r="35" spans="1:9" x14ac:dyDescent="0.2">
      <c r="A35" s="2">
        <v>34</v>
      </c>
      <c r="B35" s="3">
        <f>Parametreler!$B$2*(1+Parametreler!$B$3)^INT((A35-1)/12)</f>
        <v>62500</v>
      </c>
      <c r="C35" s="3">
        <f>B35*Parametreler!$B$4</f>
        <v>1875</v>
      </c>
      <c r="D35" s="3">
        <f>B35*Parametreler!$B$5</f>
        <v>1875</v>
      </c>
      <c r="E35" s="3">
        <f t="shared" si="4"/>
        <v>3750</v>
      </c>
      <c r="F35" s="3">
        <f>E35*Parametreler!$B$6</f>
        <v>1125</v>
      </c>
      <c r="G35" s="3">
        <f t="shared" si="5"/>
        <v>4875</v>
      </c>
      <c r="H35" s="3">
        <f t="shared" ref="H35:H66" si="6">I34*$L$1</f>
        <v>1786.0749870917405</v>
      </c>
      <c r="I35" s="3">
        <f t="shared" ref="I35:I66" si="7">I34+H35+G35</f>
        <v>159122.67580859328</v>
      </c>
    </row>
    <row r="36" spans="1:9" x14ac:dyDescent="0.2">
      <c r="A36" s="2">
        <v>35</v>
      </c>
      <c r="B36" s="3">
        <f>Parametreler!$B$2*(1+Parametreler!$B$3)^INT((A36-1)/12)</f>
        <v>62500</v>
      </c>
      <c r="C36" s="3">
        <f>B36*Parametreler!$B$4</f>
        <v>1875</v>
      </c>
      <c r="D36" s="3">
        <f>B36*Parametreler!$B$5</f>
        <v>1875</v>
      </c>
      <c r="E36" s="3">
        <f t="shared" si="4"/>
        <v>3750</v>
      </c>
      <c r="F36" s="3">
        <f>E36*Parametreler!$B$6</f>
        <v>1125</v>
      </c>
      <c r="G36" s="3">
        <f t="shared" si="5"/>
        <v>4875</v>
      </c>
      <c r="H36" s="3">
        <f t="shared" si="6"/>
        <v>1864.1089271624335</v>
      </c>
      <c r="I36" s="3">
        <f t="shared" si="7"/>
        <v>165861.7847357557</v>
      </c>
    </row>
    <row r="37" spans="1:9" x14ac:dyDescent="0.2">
      <c r="A37" s="2">
        <v>36</v>
      </c>
      <c r="B37" s="3">
        <f>Parametreler!$B$2*(1+Parametreler!$B$3)^INT((A37-1)/12)</f>
        <v>62500</v>
      </c>
      <c r="C37" s="3">
        <f>B37*Parametreler!$B$4</f>
        <v>1875</v>
      </c>
      <c r="D37" s="3">
        <f>B37*Parametreler!$B$5</f>
        <v>1875</v>
      </c>
      <c r="E37" s="3">
        <f t="shared" si="4"/>
        <v>3750</v>
      </c>
      <c r="F37" s="3">
        <f>E37*Parametreler!$B$6</f>
        <v>1125</v>
      </c>
      <c r="G37" s="3">
        <f t="shared" si="5"/>
        <v>4875</v>
      </c>
      <c r="H37" s="3">
        <f t="shared" si="6"/>
        <v>1943.0570283579834</v>
      </c>
      <c r="I37" s="3">
        <f t="shared" si="7"/>
        <v>172679.84176411369</v>
      </c>
    </row>
    <row r="38" spans="1:9" x14ac:dyDescent="0.2">
      <c r="A38" s="2">
        <v>37</v>
      </c>
      <c r="B38" s="3">
        <f>Parametreler!$B$2*(1+Parametreler!$B$3)^INT((A38-1)/12)</f>
        <v>78125</v>
      </c>
      <c r="C38" s="3">
        <f>B38*Parametreler!$B$4</f>
        <v>2343.75</v>
      </c>
      <c r="D38" s="3">
        <f>B38*Parametreler!$B$5</f>
        <v>2343.75</v>
      </c>
      <c r="E38" s="3">
        <f t="shared" si="4"/>
        <v>4687.5</v>
      </c>
      <c r="F38" s="3">
        <f>E38*Parametreler!$B$6</f>
        <v>1406.25</v>
      </c>
      <c r="G38" s="3">
        <f t="shared" si="5"/>
        <v>6093.75</v>
      </c>
      <c r="H38" s="3">
        <f t="shared" si="6"/>
        <v>2022.9300000000198</v>
      </c>
      <c r="I38" s="3">
        <f t="shared" si="7"/>
        <v>180796.52176411371</v>
      </c>
    </row>
    <row r="39" spans="1:9" x14ac:dyDescent="0.2">
      <c r="A39" s="2">
        <v>38</v>
      </c>
      <c r="B39" s="3">
        <f>Parametreler!$B$2*(1+Parametreler!$B$3)^INT((A39-1)/12)</f>
        <v>78125</v>
      </c>
      <c r="C39" s="3">
        <f>B39*Parametreler!$B$4</f>
        <v>2343.75</v>
      </c>
      <c r="D39" s="3">
        <f>B39*Parametreler!$B$5</f>
        <v>2343.75</v>
      </c>
      <c r="E39" s="3">
        <f t="shared" si="4"/>
        <v>4687.5</v>
      </c>
      <c r="F39" s="3">
        <f>E39*Parametreler!$B$6</f>
        <v>1406.25</v>
      </c>
      <c r="G39" s="3">
        <f t="shared" si="5"/>
        <v>6093.75</v>
      </c>
      <c r="H39" s="3">
        <f t="shared" si="6"/>
        <v>2118.0162318650555</v>
      </c>
      <c r="I39" s="3">
        <f t="shared" si="7"/>
        <v>189008.28799597878</v>
      </c>
    </row>
    <row r="40" spans="1:9" x14ac:dyDescent="0.2">
      <c r="A40" s="2">
        <v>39</v>
      </c>
      <c r="B40" s="3">
        <f>Parametreler!$B$2*(1+Parametreler!$B$3)^INT((A40-1)/12)</f>
        <v>78125</v>
      </c>
      <c r="C40" s="3">
        <f>B40*Parametreler!$B$4</f>
        <v>2343.75</v>
      </c>
      <c r="D40" s="3">
        <f>B40*Parametreler!$B$5</f>
        <v>2343.75</v>
      </c>
      <c r="E40" s="3">
        <f t="shared" si="4"/>
        <v>4687.5</v>
      </c>
      <c r="F40" s="3">
        <f>E40*Parametreler!$B$6</f>
        <v>1406.25</v>
      </c>
      <c r="G40" s="3">
        <f t="shared" si="5"/>
        <v>6093.75</v>
      </c>
      <c r="H40" s="3">
        <f t="shared" si="6"/>
        <v>2214.2163910366121</v>
      </c>
      <c r="I40" s="3">
        <f t="shared" si="7"/>
        <v>197316.25438701539</v>
      </c>
    </row>
    <row r="41" spans="1:9" x14ac:dyDescent="0.2">
      <c r="A41" s="2">
        <v>40</v>
      </c>
      <c r="B41" s="3">
        <f>Parametreler!$B$2*(1+Parametreler!$B$3)^INT((A41-1)/12)</f>
        <v>78125</v>
      </c>
      <c r="C41" s="3">
        <f>B41*Parametreler!$B$4</f>
        <v>2343.75</v>
      </c>
      <c r="D41" s="3">
        <f>B41*Parametreler!$B$5</f>
        <v>2343.75</v>
      </c>
      <c r="E41" s="3">
        <f t="shared" si="4"/>
        <v>4687.5</v>
      </c>
      <c r="F41" s="3">
        <f>E41*Parametreler!$B$6</f>
        <v>1406.25</v>
      </c>
      <c r="G41" s="3">
        <f t="shared" si="5"/>
        <v>6093.75</v>
      </c>
      <c r="H41" s="3">
        <f t="shared" si="6"/>
        <v>2311.5435270805401</v>
      </c>
      <c r="I41" s="3">
        <f t="shared" si="7"/>
        <v>205721.54791409592</v>
      </c>
    </row>
    <row r="42" spans="1:9" x14ac:dyDescent="0.2">
      <c r="A42" s="2">
        <v>41</v>
      </c>
      <c r="B42" s="3">
        <f>Parametreler!$B$2*(1+Parametreler!$B$3)^INT((A42-1)/12)</f>
        <v>78125</v>
      </c>
      <c r="C42" s="3">
        <f>B42*Parametreler!$B$4</f>
        <v>2343.75</v>
      </c>
      <c r="D42" s="3">
        <f>B42*Parametreler!$B$5</f>
        <v>2343.75</v>
      </c>
      <c r="E42" s="3">
        <f t="shared" si="4"/>
        <v>4687.5</v>
      </c>
      <c r="F42" s="3">
        <f>E42*Parametreler!$B$6</f>
        <v>1406.25</v>
      </c>
      <c r="G42" s="3">
        <f t="shared" si="5"/>
        <v>6093.75</v>
      </c>
      <c r="H42" s="3">
        <f t="shared" si="6"/>
        <v>2410.0108424372702</v>
      </c>
      <c r="I42" s="3">
        <f t="shared" si="7"/>
        <v>214225.3087565332</v>
      </c>
    </row>
    <row r="43" spans="1:9" x14ac:dyDescent="0.2">
      <c r="A43" s="2">
        <v>42</v>
      </c>
      <c r="B43" s="3">
        <f>Parametreler!$B$2*(1+Parametreler!$B$3)^INT((A43-1)/12)</f>
        <v>78125</v>
      </c>
      <c r="C43" s="3">
        <f>B43*Parametreler!$B$4</f>
        <v>2343.75</v>
      </c>
      <c r="D43" s="3">
        <f>B43*Parametreler!$B$5</f>
        <v>2343.75</v>
      </c>
      <c r="E43" s="3">
        <f t="shared" si="4"/>
        <v>4687.5</v>
      </c>
      <c r="F43" s="3">
        <f>E43*Parametreler!$B$6</f>
        <v>1406.25</v>
      </c>
      <c r="G43" s="3">
        <f t="shared" si="5"/>
        <v>6093.75</v>
      </c>
      <c r="H43" s="3">
        <f t="shared" si="6"/>
        <v>2509.6316942127251</v>
      </c>
      <c r="I43" s="3">
        <f t="shared" si="7"/>
        <v>222828.69045074593</v>
      </c>
    </row>
    <row r="44" spans="1:9" x14ac:dyDescent="0.2">
      <c r="A44" s="2">
        <v>43</v>
      </c>
      <c r="B44" s="3">
        <f>Parametreler!$B$2*(1+Parametreler!$B$3)^INT((A44-1)/12)</f>
        <v>78125</v>
      </c>
      <c r="C44" s="3">
        <f>B44*Parametreler!$B$4</f>
        <v>2343.75</v>
      </c>
      <c r="D44" s="3">
        <f>B44*Parametreler!$B$5</f>
        <v>2343.75</v>
      </c>
      <c r="E44" s="3">
        <f t="shared" si="4"/>
        <v>4687.5</v>
      </c>
      <c r="F44" s="3">
        <f>E44*Parametreler!$B$6</f>
        <v>1406.25</v>
      </c>
      <c r="G44" s="3">
        <f t="shared" si="5"/>
        <v>6093.75</v>
      </c>
      <c r="H44" s="3">
        <f t="shared" si="6"/>
        <v>2610.4195959902145</v>
      </c>
      <c r="I44" s="3">
        <f t="shared" si="7"/>
        <v>231532.86004673614</v>
      </c>
    </row>
    <row r="45" spans="1:9" x14ac:dyDescent="0.2">
      <c r="A45" s="2">
        <v>44</v>
      </c>
      <c r="B45" s="3">
        <f>Parametreler!$B$2*(1+Parametreler!$B$3)^INT((A45-1)/12)</f>
        <v>78125</v>
      </c>
      <c r="C45" s="3">
        <f>B45*Parametreler!$B$4</f>
        <v>2343.75</v>
      </c>
      <c r="D45" s="3">
        <f>B45*Parametreler!$B$5</f>
        <v>2343.75</v>
      </c>
      <c r="E45" s="3">
        <f t="shared" si="4"/>
        <v>4687.5</v>
      </c>
      <c r="F45" s="3">
        <f>E45*Parametreler!$B$6</f>
        <v>1406.25</v>
      </c>
      <c r="G45" s="3">
        <f t="shared" si="5"/>
        <v>6093.75</v>
      </c>
      <c r="H45" s="3">
        <f t="shared" si="6"/>
        <v>2712.3882196635536</v>
      </c>
      <c r="I45" s="3">
        <f t="shared" si="7"/>
        <v>240338.99826639969</v>
      </c>
    </row>
    <row r="46" spans="1:9" x14ac:dyDescent="0.2">
      <c r="A46" s="2">
        <v>45</v>
      </c>
      <c r="B46" s="3">
        <f>Parametreler!$B$2*(1+Parametreler!$B$3)^INT((A46-1)/12)</f>
        <v>78125</v>
      </c>
      <c r="C46" s="3">
        <f>B46*Parametreler!$B$4</f>
        <v>2343.75</v>
      </c>
      <c r="D46" s="3">
        <f>B46*Parametreler!$B$5</f>
        <v>2343.75</v>
      </c>
      <c r="E46" s="3">
        <f t="shared" si="4"/>
        <v>4687.5</v>
      </c>
      <c r="F46" s="3">
        <f>E46*Parametreler!$B$6</f>
        <v>1406.25</v>
      </c>
      <c r="G46" s="3">
        <f t="shared" si="5"/>
        <v>6093.75</v>
      </c>
      <c r="H46" s="3">
        <f t="shared" si="6"/>
        <v>2815.5513972916578</v>
      </c>
      <c r="I46" s="3">
        <f t="shared" si="7"/>
        <v>249248.29966369134</v>
      </c>
    </row>
    <row r="47" spans="1:9" x14ac:dyDescent="0.2">
      <c r="A47" s="2">
        <v>46</v>
      </c>
      <c r="B47" s="3">
        <f>Parametreler!$B$2*(1+Parametreler!$B$3)^INT((A47-1)/12)</f>
        <v>78125</v>
      </c>
      <c r="C47" s="3">
        <f>B47*Parametreler!$B$4</f>
        <v>2343.75</v>
      </c>
      <c r="D47" s="3">
        <f>B47*Parametreler!$B$5</f>
        <v>2343.75</v>
      </c>
      <c r="E47" s="3">
        <f t="shared" si="4"/>
        <v>4687.5</v>
      </c>
      <c r="F47" s="3">
        <f>E47*Parametreler!$B$6</f>
        <v>1406.25</v>
      </c>
      <c r="G47" s="3">
        <f t="shared" si="5"/>
        <v>6093.75</v>
      </c>
      <c r="H47" s="3">
        <f t="shared" si="6"/>
        <v>2919.9231229748634</v>
      </c>
      <c r="I47" s="3">
        <f t="shared" si="7"/>
        <v>258261.97278666621</v>
      </c>
    </row>
    <row r="48" spans="1:9" x14ac:dyDescent="0.2">
      <c r="A48" s="2">
        <v>47</v>
      </c>
      <c r="B48" s="3">
        <f>Parametreler!$B$2*(1+Parametreler!$B$3)^INT((A48-1)/12)</f>
        <v>78125</v>
      </c>
      <c r="C48" s="3">
        <f>B48*Parametreler!$B$4</f>
        <v>2343.75</v>
      </c>
      <c r="D48" s="3">
        <f>B48*Parametreler!$B$5</f>
        <v>2343.75</v>
      </c>
      <c r="E48" s="3">
        <f t="shared" si="4"/>
        <v>4687.5</v>
      </c>
      <c r="F48" s="3">
        <f>E48*Parametreler!$B$6</f>
        <v>1406.25</v>
      </c>
      <c r="G48" s="3">
        <f t="shared" si="5"/>
        <v>6093.75</v>
      </c>
      <c r="H48" s="3">
        <f t="shared" si="6"/>
        <v>3025.517554753229</v>
      </c>
      <c r="I48" s="3">
        <f t="shared" si="7"/>
        <v>267381.24034141947</v>
      </c>
    </row>
    <row r="49" spans="1:9" x14ac:dyDescent="0.2">
      <c r="A49" s="2">
        <v>48</v>
      </c>
      <c r="B49" s="3">
        <f>Parametreler!$B$2*(1+Parametreler!$B$3)^INT((A49-1)/12)</f>
        <v>78125</v>
      </c>
      <c r="C49" s="3">
        <f>B49*Parametreler!$B$4</f>
        <v>2343.75</v>
      </c>
      <c r="D49" s="3">
        <f>B49*Parametreler!$B$5</f>
        <v>2343.75</v>
      </c>
      <c r="E49" s="3">
        <f t="shared" si="4"/>
        <v>4687.5</v>
      </c>
      <c r="F49" s="3">
        <f>E49*Parametreler!$B$6</f>
        <v>1406.25</v>
      </c>
      <c r="G49" s="3">
        <f t="shared" si="5"/>
        <v>6093.75</v>
      </c>
      <c r="H49" s="3">
        <f t="shared" si="6"/>
        <v>3132.3490165270782</v>
      </c>
      <c r="I49" s="3">
        <f t="shared" si="7"/>
        <v>276607.33935794653</v>
      </c>
    </row>
    <row r="50" spans="1:9" x14ac:dyDescent="0.2">
      <c r="A50" s="2">
        <v>49</v>
      </c>
      <c r="B50" s="3">
        <f>Parametreler!$B$2*(1+Parametreler!$B$3)^INT((A50-1)/12)</f>
        <v>97656.25</v>
      </c>
      <c r="C50" s="3">
        <f>B50*Parametreler!$B$4</f>
        <v>2929.6875</v>
      </c>
      <c r="D50" s="3">
        <f>B50*Parametreler!$B$5</f>
        <v>2929.6875</v>
      </c>
      <c r="E50" s="3">
        <f t="shared" si="4"/>
        <v>5859.375</v>
      </c>
      <c r="F50" s="3">
        <f>E50*Parametreler!$B$6</f>
        <v>1757.8125</v>
      </c>
      <c r="G50" s="3">
        <f t="shared" si="5"/>
        <v>7617.1875</v>
      </c>
      <c r="H50" s="3">
        <f t="shared" si="6"/>
        <v>3240.4320000000334</v>
      </c>
      <c r="I50" s="3">
        <f t="shared" si="7"/>
        <v>287464.95885794656</v>
      </c>
    </row>
    <row r="51" spans="1:9" x14ac:dyDescent="0.2">
      <c r="A51" s="2">
        <v>50</v>
      </c>
      <c r="B51" s="3">
        <f>Parametreler!$B$2*(1+Parametreler!$B$3)^INT((A51-1)/12)</f>
        <v>97656.25</v>
      </c>
      <c r="C51" s="3">
        <f>B51*Parametreler!$B$4</f>
        <v>2929.6875</v>
      </c>
      <c r="D51" s="3">
        <f>B51*Parametreler!$B$5</f>
        <v>2929.6875</v>
      </c>
      <c r="E51" s="3">
        <f t="shared" si="4"/>
        <v>5859.375</v>
      </c>
      <c r="F51" s="3">
        <f>E51*Parametreler!$B$6</f>
        <v>1757.8125</v>
      </c>
      <c r="G51" s="3">
        <f t="shared" si="5"/>
        <v>7617.1875</v>
      </c>
      <c r="H51" s="3">
        <f t="shared" si="6"/>
        <v>3367.6281103899141</v>
      </c>
      <c r="I51" s="3">
        <f t="shared" si="7"/>
        <v>298449.77446833649</v>
      </c>
    </row>
    <row r="52" spans="1:9" x14ac:dyDescent="0.2">
      <c r="A52" s="2">
        <v>51</v>
      </c>
      <c r="B52" s="3">
        <f>Parametreler!$B$2*(1+Parametreler!$B$3)^INT((A52-1)/12)</f>
        <v>97656.25</v>
      </c>
      <c r="C52" s="3">
        <f>B52*Parametreler!$B$4</f>
        <v>2929.6875</v>
      </c>
      <c r="D52" s="3">
        <f>B52*Parametreler!$B$5</f>
        <v>2929.6875</v>
      </c>
      <c r="E52" s="3">
        <f t="shared" si="4"/>
        <v>5859.375</v>
      </c>
      <c r="F52" s="3">
        <f>E52*Parametreler!$B$6</f>
        <v>1757.8125</v>
      </c>
      <c r="G52" s="3">
        <f t="shared" si="5"/>
        <v>7617.1875</v>
      </c>
      <c r="H52" s="3">
        <f t="shared" si="6"/>
        <v>3496.3143126455402</v>
      </c>
      <c r="I52" s="3">
        <f t="shared" si="7"/>
        <v>309563.27628098201</v>
      </c>
    </row>
    <row r="53" spans="1:9" x14ac:dyDescent="0.2">
      <c r="A53" s="2">
        <v>52</v>
      </c>
      <c r="B53" s="3">
        <f>Parametreler!$B$2*(1+Parametreler!$B$3)^INT((A53-1)/12)</f>
        <v>97656.25</v>
      </c>
      <c r="C53" s="3">
        <f>B53*Parametreler!$B$4</f>
        <v>2929.6875</v>
      </c>
      <c r="D53" s="3">
        <f>B53*Parametreler!$B$5</f>
        <v>2929.6875</v>
      </c>
      <c r="E53" s="3">
        <f t="shared" si="4"/>
        <v>5859.375</v>
      </c>
      <c r="F53" s="3">
        <f>E53*Parametreler!$B$6</f>
        <v>1757.8125</v>
      </c>
      <c r="G53" s="3">
        <f t="shared" si="5"/>
        <v>7617.1875</v>
      </c>
      <c r="H53" s="3">
        <f t="shared" si="6"/>
        <v>3626.5080630693228</v>
      </c>
      <c r="I53" s="3">
        <f t="shared" si="7"/>
        <v>320806.97184405132</v>
      </c>
    </row>
    <row r="54" spans="1:9" x14ac:dyDescent="0.2">
      <c r="A54" s="2">
        <v>53</v>
      </c>
      <c r="B54" s="3">
        <f>Parametreler!$B$2*(1+Parametreler!$B$3)^INT((A54-1)/12)</f>
        <v>97656.25</v>
      </c>
      <c r="C54" s="3">
        <f>B54*Parametreler!$B$4</f>
        <v>2929.6875</v>
      </c>
      <c r="D54" s="3">
        <f>B54*Parametreler!$B$5</f>
        <v>2929.6875</v>
      </c>
      <c r="E54" s="3">
        <f t="shared" si="4"/>
        <v>5859.375</v>
      </c>
      <c r="F54" s="3">
        <f>E54*Parametreler!$B$6</f>
        <v>1757.8125</v>
      </c>
      <c r="G54" s="3">
        <f t="shared" si="5"/>
        <v>7617.1875</v>
      </c>
      <c r="H54" s="3">
        <f t="shared" si="6"/>
        <v>3758.2270224628037</v>
      </c>
      <c r="I54" s="3">
        <f t="shared" si="7"/>
        <v>332182.38636651414</v>
      </c>
    </row>
    <row r="55" spans="1:9" x14ac:dyDescent="0.2">
      <c r="A55" s="2">
        <v>54</v>
      </c>
      <c r="B55" s="3">
        <f>Parametreler!$B$2*(1+Parametreler!$B$3)^INT((A55-1)/12)</f>
        <v>97656.25</v>
      </c>
      <c r="C55" s="3">
        <f>B55*Parametreler!$B$4</f>
        <v>2929.6875</v>
      </c>
      <c r="D55" s="3">
        <f>B55*Parametreler!$B$5</f>
        <v>2929.6875</v>
      </c>
      <c r="E55" s="3">
        <f t="shared" si="4"/>
        <v>5859.375</v>
      </c>
      <c r="F55" s="3">
        <f>E55*Parametreler!$B$6</f>
        <v>1757.8125</v>
      </c>
      <c r="G55" s="3">
        <f t="shared" si="5"/>
        <v>7617.1875</v>
      </c>
      <c r="H55" s="3">
        <f t="shared" si="6"/>
        <v>3891.4890585223493</v>
      </c>
      <c r="I55" s="3">
        <f t="shared" si="7"/>
        <v>343691.06292503647</v>
      </c>
    </row>
    <row r="56" spans="1:9" x14ac:dyDescent="0.2">
      <c r="A56" s="2">
        <v>55</v>
      </c>
      <c r="B56" s="3">
        <f>Parametreler!$B$2*(1+Parametreler!$B$3)^INT((A56-1)/12)</f>
        <v>97656.25</v>
      </c>
      <c r="C56" s="3">
        <f>B56*Parametreler!$B$4</f>
        <v>2929.6875</v>
      </c>
      <c r="D56" s="3">
        <f>B56*Parametreler!$B$5</f>
        <v>2929.6875</v>
      </c>
      <c r="E56" s="3">
        <f t="shared" si="4"/>
        <v>5859.375</v>
      </c>
      <c r="F56" s="3">
        <f>E56*Parametreler!$B$6</f>
        <v>1757.8125</v>
      </c>
      <c r="G56" s="3">
        <f t="shared" si="5"/>
        <v>7617.1875</v>
      </c>
      <c r="H56" s="3">
        <f t="shared" si="6"/>
        <v>4026.3122482629024</v>
      </c>
      <c r="I56" s="3">
        <f t="shared" si="7"/>
        <v>355334.5626732994</v>
      </c>
    </row>
    <row r="57" spans="1:9" x14ac:dyDescent="0.2">
      <c r="A57" s="2">
        <v>56</v>
      </c>
      <c r="B57" s="3">
        <f>Parametreler!$B$2*(1+Parametreler!$B$3)^INT((A57-1)/12)</f>
        <v>97656.25</v>
      </c>
      <c r="C57" s="3">
        <f>B57*Parametreler!$B$4</f>
        <v>2929.6875</v>
      </c>
      <c r="D57" s="3">
        <f>B57*Parametreler!$B$5</f>
        <v>2929.6875</v>
      </c>
      <c r="E57" s="3">
        <f t="shared" si="4"/>
        <v>5859.375</v>
      </c>
      <c r="F57" s="3">
        <f>E57*Parametreler!$B$6</f>
        <v>1757.8125</v>
      </c>
      <c r="G57" s="3">
        <f t="shared" si="5"/>
        <v>7617.1875</v>
      </c>
      <c r="H57" s="3">
        <f t="shared" si="6"/>
        <v>4162.7148804701364</v>
      </c>
      <c r="I57" s="3">
        <f t="shared" si="7"/>
        <v>367114.46505376953</v>
      </c>
    </row>
    <row r="58" spans="1:9" x14ac:dyDescent="0.2">
      <c r="A58" s="2">
        <v>57</v>
      </c>
      <c r="B58" s="3">
        <f>Parametreler!$B$2*(1+Parametreler!$B$3)^INT((A58-1)/12)</f>
        <v>97656.25</v>
      </c>
      <c r="C58" s="3">
        <f>B58*Parametreler!$B$4</f>
        <v>2929.6875</v>
      </c>
      <c r="D58" s="3">
        <f>B58*Parametreler!$B$5</f>
        <v>2929.6875</v>
      </c>
      <c r="E58" s="3">
        <f t="shared" si="4"/>
        <v>5859.375</v>
      </c>
      <c r="F58" s="3">
        <f>E58*Parametreler!$B$6</f>
        <v>1757.8125</v>
      </c>
      <c r="G58" s="3">
        <f t="shared" si="5"/>
        <v>7617.1875</v>
      </c>
      <c r="H58" s="3">
        <f t="shared" si="6"/>
        <v>4300.7154581813265</v>
      </c>
      <c r="I58" s="3">
        <f t="shared" si="7"/>
        <v>379032.36801195086</v>
      </c>
    </row>
    <row r="59" spans="1:9" x14ac:dyDescent="0.2">
      <c r="A59" s="2">
        <v>58</v>
      </c>
      <c r="B59" s="3">
        <f>Parametreler!$B$2*(1+Parametreler!$B$3)^INT((A59-1)/12)</f>
        <v>97656.25</v>
      </c>
      <c r="C59" s="3">
        <f>B59*Parametreler!$B$4</f>
        <v>2929.6875</v>
      </c>
      <c r="D59" s="3">
        <f>B59*Parametreler!$B$5</f>
        <v>2929.6875</v>
      </c>
      <c r="E59" s="3">
        <f t="shared" si="4"/>
        <v>5859.375</v>
      </c>
      <c r="F59" s="3">
        <f>E59*Parametreler!$B$6</f>
        <v>1757.8125</v>
      </c>
      <c r="G59" s="3">
        <f t="shared" si="5"/>
        <v>7617.1875</v>
      </c>
      <c r="H59" s="3">
        <f t="shared" si="6"/>
        <v>4440.3327011952961</v>
      </c>
      <c r="I59" s="3">
        <f t="shared" si="7"/>
        <v>391089.88821314619</v>
      </c>
    </row>
    <row r="60" spans="1:9" x14ac:dyDescent="0.2">
      <c r="A60" s="2">
        <v>59</v>
      </c>
      <c r="B60" s="3">
        <f>Parametreler!$B$2*(1+Parametreler!$B$3)^INT((A60-1)/12)</f>
        <v>97656.25</v>
      </c>
      <c r="C60" s="3">
        <f>B60*Parametreler!$B$4</f>
        <v>2929.6875</v>
      </c>
      <c r="D60" s="3">
        <f>B60*Parametreler!$B$5</f>
        <v>2929.6875</v>
      </c>
      <c r="E60" s="3">
        <f t="shared" si="4"/>
        <v>5859.375</v>
      </c>
      <c r="F60" s="3">
        <f>E60*Parametreler!$B$6</f>
        <v>1757.8125</v>
      </c>
      <c r="G60" s="3">
        <f t="shared" si="5"/>
        <v>7617.1875</v>
      </c>
      <c r="H60" s="3">
        <f t="shared" si="6"/>
        <v>4581.5855486117534</v>
      </c>
      <c r="I60" s="3">
        <f t="shared" si="7"/>
        <v>403288.66126175795</v>
      </c>
    </row>
    <row r="61" spans="1:9" x14ac:dyDescent="0.2">
      <c r="A61" s="2">
        <v>60</v>
      </c>
      <c r="B61" s="3">
        <f>Parametreler!$B$2*(1+Parametreler!$B$3)^INT((A61-1)/12)</f>
        <v>97656.25</v>
      </c>
      <c r="C61" s="3">
        <f>B61*Parametreler!$B$4</f>
        <v>2929.6875</v>
      </c>
      <c r="D61" s="3">
        <f>B61*Parametreler!$B$5</f>
        <v>2929.6875</v>
      </c>
      <c r="E61" s="3">
        <f t="shared" si="4"/>
        <v>5859.375</v>
      </c>
      <c r="F61" s="3">
        <f>E61*Parametreler!$B$6</f>
        <v>1757.8125</v>
      </c>
      <c r="G61" s="3">
        <f t="shared" si="5"/>
        <v>7617.1875</v>
      </c>
      <c r="H61" s="3">
        <f t="shared" si="6"/>
        <v>4724.4931614003863</v>
      </c>
      <c r="I61" s="3">
        <f t="shared" si="7"/>
        <v>415630.34192315832</v>
      </c>
    </row>
    <row r="62" spans="1:9" x14ac:dyDescent="0.2">
      <c r="A62" s="2">
        <v>61</v>
      </c>
      <c r="B62" s="3">
        <f>Parametreler!$B$2*(1+Parametreler!$B$3)^INT((A62-1)/12)</f>
        <v>122070.3125</v>
      </c>
      <c r="C62" s="3">
        <f>B62*Parametreler!$B$4</f>
        <v>3662.109375</v>
      </c>
      <c r="D62" s="3">
        <f>B62*Parametreler!$B$5</f>
        <v>3662.109375</v>
      </c>
      <c r="E62" s="3">
        <f t="shared" si="4"/>
        <v>7324.21875</v>
      </c>
      <c r="F62" s="3">
        <f>E62*Parametreler!$B$6</f>
        <v>2197.265625</v>
      </c>
      <c r="G62" s="3">
        <f t="shared" si="5"/>
        <v>9521.484375</v>
      </c>
      <c r="H62" s="3">
        <f t="shared" si="6"/>
        <v>4869.0749250000526</v>
      </c>
      <c r="I62" s="3">
        <f t="shared" si="7"/>
        <v>430020.90122315841</v>
      </c>
    </row>
    <row r="63" spans="1:9" x14ac:dyDescent="0.2">
      <c r="A63" s="2">
        <v>62</v>
      </c>
      <c r="B63" s="3">
        <f>Parametreler!$B$2*(1+Parametreler!$B$3)^INT((A63-1)/12)</f>
        <v>122070.3125</v>
      </c>
      <c r="C63" s="3">
        <f>B63*Parametreler!$B$4</f>
        <v>3662.109375</v>
      </c>
      <c r="D63" s="3">
        <f>B63*Parametreler!$B$5</f>
        <v>3662.109375</v>
      </c>
      <c r="E63" s="3">
        <f t="shared" si="4"/>
        <v>7324.21875</v>
      </c>
      <c r="F63" s="3">
        <f>E63*Parametreler!$B$6</f>
        <v>2197.265625</v>
      </c>
      <c r="G63" s="3">
        <f t="shared" si="5"/>
        <v>9521.484375</v>
      </c>
      <c r="H63" s="3">
        <f t="shared" si="6"/>
        <v>5037.6591316297772</v>
      </c>
      <c r="I63" s="3">
        <f t="shared" si="7"/>
        <v>444580.04472978821</v>
      </c>
    </row>
    <row r="64" spans="1:9" x14ac:dyDescent="0.2">
      <c r="A64" s="2">
        <v>63</v>
      </c>
      <c r="B64" s="3">
        <f>Parametreler!$B$2*(1+Parametreler!$B$3)^INT((A64-1)/12)</f>
        <v>122070.3125</v>
      </c>
      <c r="C64" s="3">
        <f>B64*Parametreler!$B$4</f>
        <v>3662.109375</v>
      </c>
      <c r="D64" s="3">
        <f>B64*Parametreler!$B$5</f>
        <v>3662.109375</v>
      </c>
      <c r="E64" s="3">
        <f t="shared" si="4"/>
        <v>7324.21875</v>
      </c>
      <c r="F64" s="3">
        <f>E64*Parametreler!$B$6</f>
        <v>2197.265625</v>
      </c>
      <c r="G64" s="3">
        <f t="shared" si="5"/>
        <v>9521.484375</v>
      </c>
      <c r="H64" s="3">
        <f t="shared" si="6"/>
        <v>5208.2182882341685</v>
      </c>
      <c r="I64" s="3">
        <f t="shared" si="7"/>
        <v>459309.74739302235</v>
      </c>
    </row>
    <row r="65" spans="1:9" x14ac:dyDescent="0.2">
      <c r="A65" s="2">
        <v>64</v>
      </c>
      <c r="B65" s="3">
        <f>Parametreler!$B$2*(1+Parametreler!$B$3)^INT((A65-1)/12)</f>
        <v>122070.3125</v>
      </c>
      <c r="C65" s="3">
        <f>B65*Parametreler!$B$4</f>
        <v>3662.109375</v>
      </c>
      <c r="D65" s="3">
        <f>B65*Parametreler!$B$5</f>
        <v>3662.109375</v>
      </c>
      <c r="E65" s="3">
        <f t="shared" si="4"/>
        <v>7324.21875</v>
      </c>
      <c r="F65" s="3">
        <f>E65*Parametreler!$B$6</f>
        <v>2197.265625</v>
      </c>
      <c r="G65" s="3">
        <f t="shared" si="5"/>
        <v>9521.484375</v>
      </c>
      <c r="H65" s="3">
        <f t="shared" si="6"/>
        <v>5380.7755311880992</v>
      </c>
      <c r="I65" s="3">
        <f t="shared" si="7"/>
        <v>474212.00729921047</v>
      </c>
    </row>
    <row r="66" spans="1:9" x14ac:dyDescent="0.2">
      <c r="A66" s="2">
        <v>65</v>
      </c>
      <c r="B66" s="3">
        <f>Parametreler!$B$2*(1+Parametreler!$B$3)^INT((A66-1)/12)</f>
        <v>122070.3125</v>
      </c>
      <c r="C66" s="3">
        <f>B66*Parametreler!$B$4</f>
        <v>3662.109375</v>
      </c>
      <c r="D66" s="3">
        <f>B66*Parametreler!$B$5</f>
        <v>3662.109375</v>
      </c>
      <c r="E66" s="3">
        <f t="shared" ref="E66:E97" si="8">C66+D66</f>
        <v>7324.21875</v>
      </c>
      <c r="F66" s="3">
        <f>E66*Parametreler!$B$6</f>
        <v>2197.265625</v>
      </c>
      <c r="G66" s="3">
        <f t="shared" ref="G66:G97" si="9">E66+F66</f>
        <v>9521.484375</v>
      </c>
      <c r="H66" s="3">
        <f t="shared" si="6"/>
        <v>5555.3542679071552</v>
      </c>
      <c r="I66" s="3">
        <f t="shared" si="7"/>
        <v>489288.84594211762</v>
      </c>
    </row>
    <row r="67" spans="1:9" x14ac:dyDescent="0.2">
      <c r="A67" s="2">
        <v>66</v>
      </c>
      <c r="B67" s="3">
        <f>Parametreler!$B$2*(1+Parametreler!$B$3)^INT((A67-1)/12)</f>
        <v>122070.3125</v>
      </c>
      <c r="C67" s="3">
        <f>B67*Parametreler!$B$4</f>
        <v>3662.109375</v>
      </c>
      <c r="D67" s="3">
        <f>B67*Parametreler!$B$5</f>
        <v>3662.109375</v>
      </c>
      <c r="E67" s="3">
        <f t="shared" si="8"/>
        <v>7324.21875</v>
      </c>
      <c r="F67" s="3">
        <f>E67*Parametreler!$B$6</f>
        <v>2197.265625</v>
      </c>
      <c r="G67" s="3">
        <f t="shared" si="9"/>
        <v>9521.484375</v>
      </c>
      <c r="H67" s="3">
        <f t="shared" ref="H67:H98" si="10">I66*$L$1</f>
        <v>5731.9781800228475</v>
      </c>
      <c r="I67" s="3">
        <f t="shared" ref="I67:I98" si="11">I66+H67+G67</f>
        <v>504542.30849714048</v>
      </c>
    </row>
    <row r="68" spans="1:9" x14ac:dyDescent="0.2">
      <c r="A68" s="2">
        <v>67</v>
      </c>
      <c r="B68" s="3">
        <f>Parametreler!$B$2*(1+Parametreler!$B$3)^INT((A68-1)/12)</f>
        <v>122070.3125</v>
      </c>
      <c r="C68" s="3">
        <f>B68*Parametreler!$B$4</f>
        <v>3662.109375</v>
      </c>
      <c r="D68" s="3">
        <f>B68*Parametreler!$B$5</f>
        <v>3662.109375</v>
      </c>
      <c r="E68" s="3">
        <f t="shared" si="8"/>
        <v>7324.21875</v>
      </c>
      <c r="F68" s="3">
        <f>E68*Parametreler!$B$6</f>
        <v>2197.265625</v>
      </c>
      <c r="G68" s="3">
        <f t="shared" si="9"/>
        <v>9521.484375</v>
      </c>
      <c r="H68" s="3">
        <f t="shared" si="10"/>
        <v>5910.6712265950346</v>
      </c>
      <c r="I68" s="3">
        <f t="shared" si="11"/>
        <v>519974.46409873554</v>
      </c>
    </row>
    <row r="69" spans="1:9" x14ac:dyDescent="0.2">
      <c r="A69" s="2">
        <v>68</v>
      </c>
      <c r="B69" s="3">
        <f>Parametreler!$B$2*(1+Parametreler!$B$3)^INT((A69-1)/12)</f>
        <v>122070.3125</v>
      </c>
      <c r="C69" s="3">
        <f>B69*Parametreler!$B$4</f>
        <v>3662.109375</v>
      </c>
      <c r="D69" s="3">
        <f>B69*Parametreler!$B$5</f>
        <v>3662.109375</v>
      </c>
      <c r="E69" s="3">
        <f t="shared" si="8"/>
        <v>7324.21875</v>
      </c>
      <c r="F69" s="3">
        <f>E69*Parametreler!$B$6</f>
        <v>2197.265625</v>
      </c>
      <c r="G69" s="3">
        <f t="shared" si="9"/>
        <v>9521.484375</v>
      </c>
      <c r="H69" s="3">
        <f t="shared" si="10"/>
        <v>6091.4576473619709</v>
      </c>
      <c r="I69" s="3">
        <f t="shared" si="11"/>
        <v>535587.40612109751</v>
      </c>
    </row>
    <row r="70" spans="1:9" x14ac:dyDescent="0.2">
      <c r="A70" s="2">
        <v>69</v>
      </c>
      <c r="B70" s="3">
        <f>Parametreler!$B$2*(1+Parametreler!$B$3)^INT((A70-1)/12)</f>
        <v>122070.3125</v>
      </c>
      <c r="C70" s="3">
        <f>B70*Parametreler!$B$4</f>
        <v>3662.109375</v>
      </c>
      <c r="D70" s="3">
        <f>B70*Parametreler!$B$5</f>
        <v>3662.109375</v>
      </c>
      <c r="E70" s="3">
        <f t="shared" si="8"/>
        <v>7324.21875</v>
      </c>
      <c r="F70" s="3">
        <f>E70*Parametreler!$B$6</f>
        <v>2197.265625</v>
      </c>
      <c r="G70" s="3">
        <f t="shared" si="9"/>
        <v>9521.484375</v>
      </c>
      <c r="H70" s="3">
        <f t="shared" si="10"/>
        <v>6274.3619660284285</v>
      </c>
      <c r="I70" s="3">
        <f t="shared" si="11"/>
        <v>551383.25246212597</v>
      </c>
    </row>
    <row r="71" spans="1:9" x14ac:dyDescent="0.2">
      <c r="A71" s="2">
        <v>70</v>
      </c>
      <c r="B71" s="3">
        <f>Parametreler!$B$2*(1+Parametreler!$B$3)^INT((A71-1)/12)</f>
        <v>122070.3125</v>
      </c>
      <c r="C71" s="3">
        <f>B71*Parametreler!$B$4</f>
        <v>3662.109375</v>
      </c>
      <c r="D71" s="3">
        <f>B71*Parametreler!$B$5</f>
        <v>3662.109375</v>
      </c>
      <c r="E71" s="3">
        <f t="shared" si="8"/>
        <v>7324.21875</v>
      </c>
      <c r="F71" s="3">
        <f>E71*Parametreler!$B$6</f>
        <v>2197.265625</v>
      </c>
      <c r="G71" s="3">
        <f t="shared" si="9"/>
        <v>9521.484375</v>
      </c>
      <c r="H71" s="3">
        <f t="shared" si="10"/>
        <v>6459.4089935923475</v>
      </c>
      <c r="I71" s="3">
        <f t="shared" si="11"/>
        <v>567364.14583071833</v>
      </c>
    </row>
    <row r="72" spans="1:9" x14ac:dyDescent="0.2">
      <c r="A72" s="2">
        <v>71</v>
      </c>
      <c r="B72" s="3">
        <f>Parametreler!$B$2*(1+Parametreler!$B$3)^INT((A72-1)/12)</f>
        <v>122070.3125</v>
      </c>
      <c r="C72" s="3">
        <f>B72*Parametreler!$B$4</f>
        <v>3662.109375</v>
      </c>
      <c r="D72" s="3">
        <f>B72*Parametreler!$B$5</f>
        <v>3662.109375</v>
      </c>
      <c r="E72" s="3">
        <f t="shared" si="8"/>
        <v>7324.21875</v>
      </c>
      <c r="F72" s="3">
        <f>E72*Parametreler!$B$6</f>
        <v>2197.265625</v>
      </c>
      <c r="G72" s="3">
        <f t="shared" si="9"/>
        <v>9521.484375</v>
      </c>
      <c r="H72" s="3">
        <f t="shared" si="10"/>
        <v>6646.6238317104426</v>
      </c>
      <c r="I72" s="3">
        <f t="shared" si="11"/>
        <v>583532.25403742876</v>
      </c>
    </row>
    <row r="73" spans="1:9" x14ac:dyDescent="0.2">
      <c r="A73" s="2">
        <v>72</v>
      </c>
      <c r="B73" s="3">
        <f>Parametreler!$B$2*(1+Parametreler!$B$3)^INT((A73-1)/12)</f>
        <v>122070.3125</v>
      </c>
      <c r="C73" s="3">
        <f>B73*Parametreler!$B$4</f>
        <v>3662.109375</v>
      </c>
      <c r="D73" s="3">
        <f>B73*Parametreler!$B$5</f>
        <v>3662.109375</v>
      </c>
      <c r="E73" s="3">
        <f t="shared" si="8"/>
        <v>7324.21875</v>
      </c>
      <c r="F73" s="3">
        <f>E73*Parametreler!$B$6</f>
        <v>2197.265625</v>
      </c>
      <c r="G73" s="3">
        <f t="shared" si="9"/>
        <v>9521.484375</v>
      </c>
      <c r="H73" s="3">
        <f t="shared" si="10"/>
        <v>6836.0318761032549</v>
      </c>
      <c r="I73" s="3">
        <f t="shared" si="11"/>
        <v>599889.77028853202</v>
      </c>
    </row>
    <row r="74" spans="1:9" x14ac:dyDescent="0.2">
      <c r="A74" s="2">
        <v>73</v>
      </c>
      <c r="B74" s="3">
        <f>Parametreler!$B$2*(1+Parametreler!$B$3)^INT((A74-1)/12)</f>
        <v>152587.890625</v>
      </c>
      <c r="C74" s="3">
        <f>B74*Parametreler!$B$4</f>
        <v>4577.63671875</v>
      </c>
      <c r="D74" s="3">
        <f>B74*Parametreler!$B$5</f>
        <v>4577.63671875</v>
      </c>
      <c r="E74" s="3">
        <f t="shared" si="8"/>
        <v>9155.2734375</v>
      </c>
      <c r="F74" s="3">
        <f>E74*Parametreler!$B$6</f>
        <v>2746.58203125</v>
      </c>
      <c r="G74" s="3">
        <f t="shared" si="9"/>
        <v>11901.85546875</v>
      </c>
      <c r="H74" s="3">
        <f t="shared" si="10"/>
        <v>7027.6588200000815</v>
      </c>
      <c r="I74" s="3">
        <f t="shared" si="11"/>
        <v>618819.28457728215</v>
      </c>
    </row>
    <row r="75" spans="1:9" x14ac:dyDescent="0.2">
      <c r="A75" s="2">
        <v>74</v>
      </c>
      <c r="B75" s="3">
        <f>Parametreler!$B$2*(1+Parametreler!$B$3)^INT((A75-1)/12)</f>
        <v>152587.890625</v>
      </c>
      <c r="C75" s="3">
        <f>B75*Parametreler!$B$4</f>
        <v>4577.63671875</v>
      </c>
      <c r="D75" s="3">
        <f>B75*Parametreler!$B$5</f>
        <v>4577.63671875</v>
      </c>
      <c r="E75" s="3">
        <f t="shared" si="8"/>
        <v>9155.2734375</v>
      </c>
      <c r="F75" s="3">
        <f>E75*Parametreler!$B$6</f>
        <v>2746.58203125</v>
      </c>
      <c r="G75" s="3">
        <f t="shared" si="9"/>
        <v>11901.85546875</v>
      </c>
      <c r="H75" s="3">
        <f t="shared" si="10"/>
        <v>7249.4165072259666</v>
      </c>
      <c r="I75" s="3">
        <f t="shared" si="11"/>
        <v>637970.55655325809</v>
      </c>
    </row>
    <row r="76" spans="1:9" x14ac:dyDescent="0.2">
      <c r="A76" s="2">
        <v>75</v>
      </c>
      <c r="B76" s="3">
        <f>Parametreler!$B$2*(1+Parametreler!$B$3)^INT((A76-1)/12)</f>
        <v>152587.890625</v>
      </c>
      <c r="C76" s="3">
        <f>B76*Parametreler!$B$4</f>
        <v>4577.63671875</v>
      </c>
      <c r="D76" s="3">
        <f>B76*Parametreler!$B$5</f>
        <v>4577.63671875</v>
      </c>
      <c r="E76" s="3">
        <f t="shared" si="8"/>
        <v>9155.2734375</v>
      </c>
      <c r="F76" s="3">
        <f>E76*Parametreler!$B$6</f>
        <v>2746.58203125</v>
      </c>
      <c r="G76" s="3">
        <f t="shared" si="9"/>
        <v>11901.85546875</v>
      </c>
      <c r="H76" s="3">
        <f t="shared" si="10"/>
        <v>7473.7720673340409</v>
      </c>
      <c r="I76" s="3">
        <f t="shared" si="11"/>
        <v>657346.18408934213</v>
      </c>
    </row>
    <row r="77" spans="1:9" x14ac:dyDescent="0.2">
      <c r="A77" s="2">
        <v>76</v>
      </c>
      <c r="B77" s="3">
        <f>Parametreler!$B$2*(1+Parametreler!$B$3)^INT((A77-1)/12)</f>
        <v>152587.890625</v>
      </c>
      <c r="C77" s="3">
        <f>B77*Parametreler!$B$4</f>
        <v>4577.63671875</v>
      </c>
      <c r="D77" s="3">
        <f>B77*Parametreler!$B$5</f>
        <v>4577.63671875</v>
      </c>
      <c r="E77" s="3">
        <f t="shared" si="8"/>
        <v>9155.2734375</v>
      </c>
      <c r="F77" s="3">
        <f>E77*Parametreler!$B$6</f>
        <v>2746.58203125</v>
      </c>
      <c r="G77" s="3">
        <f t="shared" si="9"/>
        <v>11901.85546875</v>
      </c>
      <c r="H77" s="3">
        <f t="shared" si="10"/>
        <v>7700.7559341892884</v>
      </c>
      <c r="I77" s="3">
        <f t="shared" si="11"/>
        <v>676948.79549228144</v>
      </c>
    </row>
    <row r="78" spans="1:9" x14ac:dyDescent="0.2">
      <c r="A78" s="2">
        <v>77</v>
      </c>
      <c r="B78" s="3">
        <f>Parametreler!$B$2*(1+Parametreler!$B$3)^INT((A78-1)/12)</f>
        <v>152587.890625</v>
      </c>
      <c r="C78" s="3">
        <f>B78*Parametreler!$B$4</f>
        <v>4577.63671875</v>
      </c>
      <c r="D78" s="3">
        <f>B78*Parametreler!$B$5</f>
        <v>4577.63671875</v>
      </c>
      <c r="E78" s="3">
        <f t="shared" si="8"/>
        <v>9155.2734375</v>
      </c>
      <c r="F78" s="3">
        <f>E78*Parametreler!$B$6</f>
        <v>2746.58203125</v>
      </c>
      <c r="G78" s="3">
        <f t="shared" si="9"/>
        <v>11901.85546875</v>
      </c>
      <c r="H78" s="3">
        <f t="shared" si="10"/>
        <v>7930.3988981868933</v>
      </c>
      <c r="I78" s="3">
        <f t="shared" si="11"/>
        <v>696781.0498592183</v>
      </c>
    </row>
    <row r="79" spans="1:9" x14ac:dyDescent="0.2">
      <c r="A79" s="2">
        <v>78</v>
      </c>
      <c r="B79" s="3">
        <f>Parametreler!$B$2*(1+Parametreler!$B$3)^INT((A79-1)/12)</f>
        <v>152587.890625</v>
      </c>
      <c r="C79" s="3">
        <f>B79*Parametreler!$B$4</f>
        <v>4577.63671875</v>
      </c>
      <c r="D79" s="3">
        <f>B79*Parametreler!$B$5</f>
        <v>4577.63671875</v>
      </c>
      <c r="E79" s="3">
        <f t="shared" si="8"/>
        <v>9155.2734375</v>
      </c>
      <c r="F79" s="3">
        <f>E79*Parametreler!$B$6</f>
        <v>2746.58203125</v>
      </c>
      <c r="G79" s="3">
        <f t="shared" si="9"/>
        <v>11901.85546875</v>
      </c>
      <c r="H79" s="3">
        <f t="shared" si="10"/>
        <v>8162.7321104289576</v>
      </c>
      <c r="I79" s="3">
        <f t="shared" si="11"/>
        <v>716845.63743839727</v>
      </c>
    </row>
    <row r="80" spans="1:9" x14ac:dyDescent="0.2">
      <c r="A80" s="2">
        <v>79</v>
      </c>
      <c r="B80" s="3">
        <f>Parametreler!$B$2*(1+Parametreler!$B$3)^INT((A80-1)/12)</f>
        <v>152587.890625</v>
      </c>
      <c r="C80" s="3">
        <f>B80*Parametreler!$B$4</f>
        <v>4577.63671875</v>
      </c>
      <c r="D80" s="3">
        <f>B80*Parametreler!$B$5</f>
        <v>4577.63671875</v>
      </c>
      <c r="E80" s="3">
        <f t="shared" si="8"/>
        <v>9155.2734375</v>
      </c>
      <c r="F80" s="3">
        <f>E80*Parametreler!$B$6</f>
        <v>2746.58203125</v>
      </c>
      <c r="G80" s="3">
        <f t="shared" si="9"/>
        <v>11901.85546875</v>
      </c>
      <c r="H80" s="3">
        <f t="shared" si="10"/>
        <v>8397.7870869501621</v>
      </c>
      <c r="I80" s="3">
        <f t="shared" si="11"/>
        <v>737145.27999409742</v>
      </c>
    </row>
    <row r="81" spans="1:9" x14ac:dyDescent="0.2">
      <c r="A81" s="2">
        <v>80</v>
      </c>
      <c r="B81" s="3">
        <f>Parametreler!$B$2*(1+Parametreler!$B$3)^INT((A81-1)/12)</f>
        <v>152587.890625</v>
      </c>
      <c r="C81" s="3">
        <f>B81*Parametreler!$B$4</f>
        <v>4577.63671875</v>
      </c>
      <c r="D81" s="3">
        <f>B81*Parametreler!$B$5</f>
        <v>4577.63671875</v>
      </c>
      <c r="E81" s="3">
        <f t="shared" si="8"/>
        <v>9155.2734375</v>
      </c>
      <c r="F81" s="3">
        <f>E81*Parametreler!$B$6</f>
        <v>2746.58203125</v>
      </c>
      <c r="G81" s="3">
        <f t="shared" si="9"/>
        <v>11901.85546875</v>
      </c>
      <c r="H81" s="3">
        <f t="shared" si="10"/>
        <v>8635.5957129929084</v>
      </c>
      <c r="I81" s="3">
        <f t="shared" si="11"/>
        <v>757682.73117584037</v>
      </c>
    </row>
    <row r="82" spans="1:9" x14ac:dyDescent="0.2">
      <c r="A82" s="2">
        <v>81</v>
      </c>
      <c r="B82" s="3">
        <f>Parametreler!$B$2*(1+Parametreler!$B$3)^INT((A82-1)/12)</f>
        <v>152587.890625</v>
      </c>
      <c r="C82" s="3">
        <f>B82*Parametreler!$B$4</f>
        <v>4577.63671875</v>
      </c>
      <c r="D82" s="3">
        <f>B82*Parametreler!$B$5</f>
        <v>4577.63671875</v>
      </c>
      <c r="E82" s="3">
        <f t="shared" si="8"/>
        <v>9155.2734375</v>
      </c>
      <c r="F82" s="3">
        <f>E82*Parametreler!$B$6</f>
        <v>2746.58203125</v>
      </c>
      <c r="G82" s="3">
        <f t="shared" si="9"/>
        <v>11901.85546875</v>
      </c>
      <c r="H82" s="3">
        <f t="shared" si="10"/>
        <v>8876.1902473325717</v>
      </c>
      <c r="I82" s="3">
        <f t="shared" si="11"/>
        <v>778460.77689192293</v>
      </c>
    </row>
    <row r="83" spans="1:9" x14ac:dyDescent="0.2">
      <c r="A83" s="2">
        <v>82</v>
      </c>
      <c r="B83" s="3">
        <f>Parametreler!$B$2*(1+Parametreler!$B$3)^INT((A83-1)/12)</f>
        <v>152587.890625</v>
      </c>
      <c r="C83" s="3">
        <f>B83*Parametreler!$B$4</f>
        <v>4577.63671875</v>
      </c>
      <c r="D83" s="3">
        <f>B83*Parametreler!$B$5</f>
        <v>4577.63671875</v>
      </c>
      <c r="E83" s="3">
        <f t="shared" si="8"/>
        <v>9155.2734375</v>
      </c>
      <c r="F83" s="3">
        <f>E83*Parametreler!$B$6</f>
        <v>2746.58203125</v>
      </c>
      <c r="G83" s="3">
        <f t="shared" si="9"/>
        <v>11901.85546875</v>
      </c>
      <c r="H83" s="3">
        <f t="shared" si="10"/>
        <v>9119.6033266533941</v>
      </c>
      <c r="I83" s="3">
        <f t="shared" si="11"/>
        <v>799482.23568732629</v>
      </c>
    </row>
    <row r="84" spans="1:9" x14ac:dyDescent="0.2">
      <c r="A84" s="2">
        <v>83</v>
      </c>
      <c r="B84" s="3">
        <f>Parametreler!$B$2*(1+Parametreler!$B$3)^INT((A84-1)/12)</f>
        <v>152587.890625</v>
      </c>
      <c r="C84" s="3">
        <f>B84*Parametreler!$B$4</f>
        <v>4577.63671875</v>
      </c>
      <c r="D84" s="3">
        <f>B84*Parametreler!$B$5</f>
        <v>4577.63671875</v>
      </c>
      <c r="E84" s="3">
        <f t="shared" si="8"/>
        <v>9155.2734375</v>
      </c>
      <c r="F84" s="3">
        <f>E84*Parametreler!$B$6</f>
        <v>2746.58203125</v>
      </c>
      <c r="G84" s="3">
        <f t="shared" si="9"/>
        <v>11901.85546875</v>
      </c>
      <c r="H84" s="3">
        <f t="shared" si="10"/>
        <v>9365.8679699756667</v>
      </c>
      <c r="I84" s="3">
        <f t="shared" si="11"/>
        <v>820749.95912605198</v>
      </c>
    </row>
    <row r="85" spans="1:9" x14ac:dyDescent="0.2">
      <c r="A85" s="2">
        <v>84</v>
      </c>
      <c r="B85" s="3">
        <f>Parametreler!$B$2*(1+Parametreler!$B$3)^INT((A85-1)/12)</f>
        <v>152587.890625</v>
      </c>
      <c r="C85" s="3">
        <f>B85*Parametreler!$B$4</f>
        <v>4577.63671875</v>
      </c>
      <c r="D85" s="3">
        <f>B85*Parametreler!$B$5</f>
        <v>4577.63671875</v>
      </c>
      <c r="E85" s="3">
        <f t="shared" si="8"/>
        <v>9155.2734375</v>
      </c>
      <c r="F85" s="3">
        <f>E85*Parametreler!$B$6</f>
        <v>2746.58203125</v>
      </c>
      <c r="G85" s="3">
        <f t="shared" si="9"/>
        <v>11901.85546875</v>
      </c>
      <c r="H85" s="3">
        <f t="shared" si="10"/>
        <v>9615.0175831347569</v>
      </c>
      <c r="I85" s="3">
        <f t="shared" si="11"/>
        <v>842266.83217793668</v>
      </c>
    </row>
    <row r="86" spans="1:9" x14ac:dyDescent="0.2">
      <c r="A86" s="2">
        <v>85</v>
      </c>
      <c r="B86" s="3">
        <f>Parametreler!$B$2*(1+Parametreler!$B$3)^INT((A86-1)/12)</f>
        <v>190734.86328125</v>
      </c>
      <c r="C86" s="3">
        <f>B86*Parametreler!$B$4</f>
        <v>5722.0458984375</v>
      </c>
      <c r="D86" s="3">
        <f>B86*Parametreler!$B$5</f>
        <v>5722.0458984375</v>
      </c>
      <c r="E86" s="3">
        <f t="shared" si="8"/>
        <v>11444.091796875</v>
      </c>
      <c r="F86" s="3">
        <f>E86*Parametreler!$B$6</f>
        <v>3433.2275390625</v>
      </c>
      <c r="G86" s="3">
        <f t="shared" si="9"/>
        <v>14877.3193359375</v>
      </c>
      <c r="H86" s="3">
        <f t="shared" si="10"/>
        <v>9867.0859633126183</v>
      </c>
      <c r="I86" s="3">
        <f t="shared" si="11"/>
        <v>867011.23747718683</v>
      </c>
    </row>
    <row r="87" spans="1:9" x14ac:dyDescent="0.2">
      <c r="A87" s="2">
        <v>86</v>
      </c>
      <c r="B87" s="3">
        <f>Parametreler!$B$2*(1+Parametreler!$B$3)^INT((A87-1)/12)</f>
        <v>190734.86328125</v>
      </c>
      <c r="C87" s="3">
        <f>B87*Parametreler!$B$4</f>
        <v>5722.0458984375</v>
      </c>
      <c r="D87" s="3">
        <f>B87*Parametreler!$B$5</f>
        <v>5722.0458984375</v>
      </c>
      <c r="E87" s="3">
        <f t="shared" si="8"/>
        <v>11444.091796875</v>
      </c>
      <c r="F87" s="3">
        <f>E87*Parametreler!$B$6</f>
        <v>3433.2275390625</v>
      </c>
      <c r="G87" s="3">
        <f t="shared" si="9"/>
        <v>14877.3193359375</v>
      </c>
      <c r="H87" s="3">
        <f t="shared" si="10"/>
        <v>10156.964615624513</v>
      </c>
      <c r="I87" s="3">
        <f t="shared" si="11"/>
        <v>892045.52142874885</v>
      </c>
    </row>
    <row r="88" spans="1:9" x14ac:dyDescent="0.2">
      <c r="A88" s="2">
        <v>87</v>
      </c>
      <c r="B88" s="3">
        <f>Parametreler!$B$2*(1+Parametreler!$B$3)^INT((A88-1)/12)</f>
        <v>190734.86328125</v>
      </c>
      <c r="C88" s="3">
        <f>B88*Parametreler!$B$4</f>
        <v>5722.0458984375</v>
      </c>
      <c r="D88" s="3">
        <f>B88*Parametreler!$B$5</f>
        <v>5722.0458984375</v>
      </c>
      <c r="E88" s="3">
        <f t="shared" si="8"/>
        <v>11444.091796875</v>
      </c>
      <c r="F88" s="3">
        <f>E88*Parametreler!$B$6</f>
        <v>3433.2275390625</v>
      </c>
      <c r="G88" s="3">
        <f t="shared" si="9"/>
        <v>14877.3193359375</v>
      </c>
      <c r="H88" s="3">
        <f t="shared" si="10"/>
        <v>10450.239172265081</v>
      </c>
      <c r="I88" s="3">
        <f t="shared" si="11"/>
        <v>917373.0799369514</v>
      </c>
    </row>
    <row r="89" spans="1:9" x14ac:dyDescent="0.2">
      <c r="A89" s="2">
        <v>88</v>
      </c>
      <c r="B89" s="3">
        <f>Parametreler!$B$2*(1+Parametreler!$B$3)^INT((A89-1)/12)</f>
        <v>190734.86328125</v>
      </c>
      <c r="C89" s="3">
        <f>B89*Parametreler!$B$4</f>
        <v>5722.0458984375</v>
      </c>
      <c r="D89" s="3">
        <f>B89*Parametreler!$B$5</f>
        <v>5722.0458984375</v>
      </c>
      <c r="E89" s="3">
        <f t="shared" si="8"/>
        <v>11444.091796875</v>
      </c>
      <c r="F89" s="3">
        <f>E89*Parametreler!$B$6</f>
        <v>3433.2275390625</v>
      </c>
      <c r="G89" s="3">
        <f t="shared" si="9"/>
        <v>14877.3193359375</v>
      </c>
      <c r="H89" s="3">
        <f t="shared" si="10"/>
        <v>10746.9494159714</v>
      </c>
      <c r="I89" s="3">
        <f t="shared" si="11"/>
        <v>942997.34868886031</v>
      </c>
    </row>
    <row r="90" spans="1:9" x14ac:dyDescent="0.2">
      <c r="A90" s="2">
        <v>89</v>
      </c>
      <c r="B90" s="3">
        <f>Parametreler!$B$2*(1+Parametreler!$B$3)^INT((A90-1)/12)</f>
        <v>190734.86328125</v>
      </c>
      <c r="C90" s="3">
        <f>B90*Parametreler!$B$4</f>
        <v>5722.0458984375</v>
      </c>
      <c r="D90" s="3">
        <f>B90*Parametreler!$B$5</f>
        <v>5722.0458984375</v>
      </c>
      <c r="E90" s="3">
        <f t="shared" si="8"/>
        <v>11444.091796875</v>
      </c>
      <c r="F90" s="3">
        <f>E90*Parametreler!$B$6</f>
        <v>3433.2275390625</v>
      </c>
      <c r="G90" s="3">
        <f t="shared" si="9"/>
        <v>14877.3193359375</v>
      </c>
      <c r="H90" s="3">
        <f t="shared" si="10"/>
        <v>11047.135595532007</v>
      </c>
      <c r="I90" s="3">
        <f t="shared" si="11"/>
        <v>968921.80362032983</v>
      </c>
    </row>
    <row r="91" spans="1:9" x14ac:dyDescent="0.2">
      <c r="A91" s="2">
        <v>90</v>
      </c>
      <c r="B91" s="3">
        <f>Parametreler!$B$2*(1+Parametreler!$B$3)^INT((A91-1)/12)</f>
        <v>190734.86328125</v>
      </c>
      <c r="C91" s="3">
        <f>B91*Parametreler!$B$4</f>
        <v>5722.0458984375</v>
      </c>
      <c r="D91" s="3">
        <f>B91*Parametreler!$B$5</f>
        <v>5722.0458984375</v>
      </c>
      <c r="E91" s="3">
        <f t="shared" si="8"/>
        <v>11444.091796875</v>
      </c>
      <c r="F91" s="3">
        <f>E91*Parametreler!$B$6</f>
        <v>3433.2275390625</v>
      </c>
      <c r="G91" s="3">
        <f t="shared" si="9"/>
        <v>14877.3193359375</v>
      </c>
      <c r="H91" s="3">
        <f t="shared" si="10"/>
        <v>11350.838431246655</v>
      </c>
      <c r="I91" s="3">
        <f t="shared" si="11"/>
        <v>995149.96138751402</v>
      </c>
    </row>
    <row r="92" spans="1:9" x14ac:dyDescent="0.2">
      <c r="A92" s="2">
        <v>91</v>
      </c>
      <c r="B92" s="3">
        <f>Parametreler!$B$2*(1+Parametreler!$B$3)^INT((A92-1)/12)</f>
        <v>190734.86328125</v>
      </c>
      <c r="C92" s="3">
        <f>B92*Parametreler!$B$4</f>
        <v>5722.0458984375</v>
      </c>
      <c r="D92" s="3">
        <f>B92*Parametreler!$B$5</f>
        <v>5722.0458984375</v>
      </c>
      <c r="E92" s="3">
        <f t="shared" si="8"/>
        <v>11444.091796875</v>
      </c>
      <c r="F92" s="3">
        <f>E92*Parametreler!$B$6</f>
        <v>3433.2275390625</v>
      </c>
      <c r="G92" s="3">
        <f t="shared" si="9"/>
        <v>14877.3193359375</v>
      </c>
      <c r="H92" s="3">
        <f t="shared" si="10"/>
        <v>11658.099120450026</v>
      </c>
      <c r="I92" s="3">
        <f t="shared" si="11"/>
        <v>1021685.3798439015</v>
      </c>
    </row>
    <row r="93" spans="1:9" x14ac:dyDescent="0.2">
      <c r="A93" s="2">
        <v>92</v>
      </c>
      <c r="B93" s="3">
        <f>Parametreler!$B$2*(1+Parametreler!$B$3)^INT((A93-1)/12)</f>
        <v>190734.86328125</v>
      </c>
      <c r="C93" s="3">
        <f>B93*Parametreler!$B$4</f>
        <v>5722.0458984375</v>
      </c>
      <c r="D93" s="3">
        <f>B93*Parametreler!$B$5</f>
        <v>5722.0458984375</v>
      </c>
      <c r="E93" s="3">
        <f t="shared" si="8"/>
        <v>11444.091796875</v>
      </c>
      <c r="F93" s="3">
        <f>E93*Parametreler!$B$6</f>
        <v>3433.2275390625</v>
      </c>
      <c r="G93" s="3">
        <f t="shared" si="9"/>
        <v>14877.3193359375</v>
      </c>
      <c r="H93" s="3">
        <f t="shared" si="10"/>
        <v>11968.959343100149</v>
      </c>
      <c r="I93" s="3">
        <f t="shared" si="11"/>
        <v>1048531.6585229392</v>
      </c>
    </row>
    <row r="94" spans="1:9" x14ac:dyDescent="0.2">
      <c r="A94" s="2">
        <v>93</v>
      </c>
      <c r="B94" s="3">
        <f>Parametreler!$B$2*(1+Parametreler!$B$3)^INT((A94-1)/12)</f>
        <v>190734.86328125</v>
      </c>
      <c r="C94" s="3">
        <f>B94*Parametreler!$B$4</f>
        <v>5722.0458984375</v>
      </c>
      <c r="D94" s="3">
        <f>B94*Parametreler!$B$5</f>
        <v>5722.0458984375</v>
      </c>
      <c r="E94" s="3">
        <f t="shared" si="8"/>
        <v>11444.091796875</v>
      </c>
      <c r="F94" s="3">
        <f>E94*Parametreler!$B$6</f>
        <v>3433.2275390625</v>
      </c>
      <c r="G94" s="3">
        <f t="shared" si="9"/>
        <v>14877.3193359375</v>
      </c>
      <c r="H94" s="3">
        <f t="shared" si="10"/>
        <v>12283.461267432307</v>
      </c>
      <c r="I94" s="3">
        <f t="shared" si="11"/>
        <v>1075692.439126309</v>
      </c>
    </row>
    <row r="95" spans="1:9" x14ac:dyDescent="0.2">
      <c r="A95" s="2">
        <v>94</v>
      </c>
      <c r="B95" s="3">
        <f>Parametreler!$B$2*(1+Parametreler!$B$3)^INT((A95-1)/12)</f>
        <v>190734.86328125</v>
      </c>
      <c r="C95" s="3">
        <f>B95*Parametreler!$B$4</f>
        <v>5722.0458984375</v>
      </c>
      <c r="D95" s="3">
        <f>B95*Parametreler!$B$5</f>
        <v>5722.0458984375</v>
      </c>
      <c r="E95" s="3">
        <f t="shared" si="8"/>
        <v>11444.091796875</v>
      </c>
      <c r="F95" s="3">
        <f>E95*Parametreler!$B$6</f>
        <v>3433.2275390625</v>
      </c>
      <c r="G95" s="3">
        <f t="shared" si="9"/>
        <v>14877.3193359375</v>
      </c>
      <c r="H95" s="3">
        <f t="shared" si="10"/>
        <v>12601.647555679148</v>
      </c>
      <c r="I95" s="3">
        <f t="shared" si="11"/>
        <v>1103171.4060179256</v>
      </c>
    </row>
    <row r="96" spans="1:9" x14ac:dyDescent="0.2">
      <c r="A96" s="2">
        <v>95</v>
      </c>
      <c r="B96" s="3">
        <f>Parametreler!$B$2*(1+Parametreler!$B$3)^INT((A96-1)/12)</f>
        <v>190734.86328125</v>
      </c>
      <c r="C96" s="3">
        <f>B96*Parametreler!$B$4</f>
        <v>5722.0458984375</v>
      </c>
      <c r="D96" s="3">
        <f>B96*Parametreler!$B$5</f>
        <v>5722.0458984375</v>
      </c>
      <c r="E96" s="3">
        <f t="shared" si="8"/>
        <v>11444.091796875</v>
      </c>
      <c r="F96" s="3">
        <f>E96*Parametreler!$B$6</f>
        <v>3433.2275390625</v>
      </c>
      <c r="G96" s="3">
        <f t="shared" si="9"/>
        <v>14877.3193359375</v>
      </c>
      <c r="H96" s="3">
        <f t="shared" si="10"/>
        <v>12923.56136985784</v>
      </c>
      <c r="I96" s="3">
        <f t="shared" si="11"/>
        <v>1130972.2867237208</v>
      </c>
    </row>
    <row r="97" spans="1:9" x14ac:dyDescent="0.2">
      <c r="A97" s="2">
        <v>96</v>
      </c>
      <c r="B97" s="3">
        <f>Parametreler!$B$2*(1+Parametreler!$B$3)^INT((A97-1)/12)</f>
        <v>190734.86328125</v>
      </c>
      <c r="C97" s="3">
        <f>B97*Parametreler!$B$4</f>
        <v>5722.0458984375</v>
      </c>
      <c r="D97" s="3">
        <f>B97*Parametreler!$B$5</f>
        <v>5722.0458984375</v>
      </c>
      <c r="E97" s="3">
        <f t="shared" si="8"/>
        <v>11444.091796875</v>
      </c>
      <c r="F97" s="3">
        <f>E97*Parametreler!$B$6</f>
        <v>3433.2275390625</v>
      </c>
      <c r="G97" s="3">
        <f t="shared" si="9"/>
        <v>14877.3193359375</v>
      </c>
      <c r="H97" s="3">
        <f t="shared" si="10"/>
        <v>13249.246377624986</v>
      </c>
      <c r="I97" s="3">
        <f t="shared" si="11"/>
        <v>1159098.8524372834</v>
      </c>
    </row>
    <row r="98" spans="1:9" x14ac:dyDescent="0.2">
      <c r="A98" s="2">
        <v>97</v>
      </c>
      <c r="B98" s="3">
        <f>Parametreler!$B$2*(1+Parametreler!$B$3)^INT((A98-1)/12)</f>
        <v>238418.5791015625</v>
      </c>
      <c r="C98" s="3">
        <f>B98*Parametreler!$B$4</f>
        <v>7152.557373046875</v>
      </c>
      <c r="D98" s="3">
        <f>B98*Parametreler!$B$5</f>
        <v>7152.557373046875</v>
      </c>
      <c r="E98" s="3">
        <f t="shared" ref="E98:E129" si="12">C98+D98</f>
        <v>14305.11474609375</v>
      </c>
      <c r="F98" s="3">
        <f>E98*Parametreler!$B$6</f>
        <v>4291.534423828125</v>
      </c>
      <c r="G98" s="3">
        <f t="shared" ref="G98:G129" si="13">E98+F98</f>
        <v>18596.649169921875</v>
      </c>
      <c r="H98" s="3">
        <f t="shared" si="10"/>
        <v>13578.746758200166</v>
      </c>
      <c r="I98" s="3">
        <f t="shared" si="11"/>
        <v>1191274.2483654055</v>
      </c>
    </row>
    <row r="99" spans="1:9" x14ac:dyDescent="0.2">
      <c r="A99" s="2">
        <v>98</v>
      </c>
      <c r="B99" s="3">
        <f>Parametreler!$B$2*(1+Parametreler!$B$3)^INT((A99-1)/12)</f>
        <v>238418.5791015625</v>
      </c>
      <c r="C99" s="3">
        <f>B99*Parametreler!$B$4</f>
        <v>7152.557373046875</v>
      </c>
      <c r="D99" s="3">
        <f>B99*Parametreler!$B$5</f>
        <v>7152.557373046875</v>
      </c>
      <c r="E99" s="3">
        <f t="shared" si="12"/>
        <v>14305.11474609375</v>
      </c>
      <c r="F99" s="3">
        <f>E99*Parametreler!$B$6</f>
        <v>4291.534423828125</v>
      </c>
      <c r="G99" s="3">
        <f t="shared" si="13"/>
        <v>18596.649169921875</v>
      </c>
      <c r="H99" s="3">
        <f t="shared" ref="H99:H121" si="14">I98*$L$1</f>
        <v>13955.678848361506</v>
      </c>
      <c r="I99" s="3">
        <f t="shared" ref="I99:I130" si="15">I98+H99+G99</f>
        <v>1223826.576383689</v>
      </c>
    </row>
    <row r="100" spans="1:9" x14ac:dyDescent="0.2">
      <c r="A100" s="2">
        <v>99</v>
      </c>
      <c r="B100" s="3">
        <f>Parametreler!$B$2*(1+Parametreler!$B$3)^INT((A100-1)/12)</f>
        <v>238418.5791015625</v>
      </c>
      <c r="C100" s="3">
        <f>B100*Parametreler!$B$4</f>
        <v>7152.557373046875</v>
      </c>
      <c r="D100" s="3">
        <f>B100*Parametreler!$B$5</f>
        <v>7152.557373046875</v>
      </c>
      <c r="E100" s="3">
        <f t="shared" si="12"/>
        <v>14305.11474609375</v>
      </c>
      <c r="F100" s="3">
        <f>E100*Parametreler!$B$6</f>
        <v>4291.534423828125</v>
      </c>
      <c r="G100" s="3">
        <f t="shared" si="13"/>
        <v>18596.649169921875</v>
      </c>
      <c r="H100" s="3">
        <f t="shared" si="14"/>
        <v>14337.026666643513</v>
      </c>
      <c r="I100" s="3">
        <f t="shared" si="15"/>
        <v>1256760.2522202544</v>
      </c>
    </row>
    <row r="101" spans="1:9" x14ac:dyDescent="0.2">
      <c r="A101" s="2">
        <v>100</v>
      </c>
      <c r="B101" s="3">
        <f>Parametreler!$B$2*(1+Parametreler!$B$3)^INT((A101-1)/12)</f>
        <v>238418.5791015625</v>
      </c>
      <c r="C101" s="3">
        <f>B101*Parametreler!$B$4</f>
        <v>7152.557373046875</v>
      </c>
      <c r="D101" s="3">
        <f>B101*Parametreler!$B$5</f>
        <v>7152.557373046875</v>
      </c>
      <c r="E101" s="3">
        <f t="shared" si="12"/>
        <v>14305.11474609375</v>
      </c>
      <c r="F101" s="3">
        <f>E101*Parametreler!$B$6</f>
        <v>4291.534423828125</v>
      </c>
      <c r="G101" s="3">
        <f t="shared" si="13"/>
        <v>18596.649169921875</v>
      </c>
      <c r="H101" s="3">
        <f t="shared" si="14"/>
        <v>14722.841942934259</v>
      </c>
      <c r="I101" s="3">
        <f t="shared" si="15"/>
        <v>1290079.7433331106</v>
      </c>
    </row>
    <row r="102" spans="1:9" x14ac:dyDescent="0.2">
      <c r="A102" s="2">
        <v>101</v>
      </c>
      <c r="B102" s="3">
        <f>Parametreler!$B$2*(1+Parametreler!$B$3)^INT((A102-1)/12)</f>
        <v>238418.5791015625</v>
      </c>
      <c r="C102" s="3">
        <f>B102*Parametreler!$B$4</f>
        <v>7152.557373046875</v>
      </c>
      <c r="D102" s="3">
        <f>B102*Parametreler!$B$5</f>
        <v>7152.557373046875</v>
      </c>
      <c r="E102" s="3">
        <f t="shared" si="12"/>
        <v>14305.11474609375</v>
      </c>
      <c r="F102" s="3">
        <f>E102*Parametreler!$B$6</f>
        <v>4291.534423828125</v>
      </c>
      <c r="G102" s="3">
        <f t="shared" si="13"/>
        <v>18596.649169921875</v>
      </c>
      <c r="H102" s="3">
        <f t="shared" si="14"/>
        <v>15113.177013133163</v>
      </c>
      <c r="I102" s="3">
        <f t="shared" si="15"/>
        <v>1323789.5695161656</v>
      </c>
    </row>
    <row r="103" spans="1:9" x14ac:dyDescent="0.2">
      <c r="A103" s="2">
        <v>102</v>
      </c>
      <c r="B103" s="3">
        <f>Parametreler!$B$2*(1+Parametreler!$B$3)^INT((A103-1)/12)</f>
        <v>238418.5791015625</v>
      </c>
      <c r="C103" s="3">
        <f>B103*Parametreler!$B$4</f>
        <v>7152.557373046875</v>
      </c>
      <c r="D103" s="3">
        <f>B103*Parametreler!$B$5</f>
        <v>7152.557373046875</v>
      </c>
      <c r="E103" s="3">
        <f t="shared" si="12"/>
        <v>14305.11474609375</v>
      </c>
      <c r="F103" s="3">
        <f>E103*Parametreler!$B$6</f>
        <v>4291.534423828125</v>
      </c>
      <c r="G103" s="3">
        <f t="shared" si="13"/>
        <v>18596.649169921875</v>
      </c>
      <c r="H103" s="3">
        <f t="shared" si="14"/>
        <v>15508.084826250351</v>
      </c>
      <c r="I103" s="3">
        <f t="shared" si="15"/>
        <v>1357894.3035123379</v>
      </c>
    </row>
    <row r="104" spans="1:9" x14ac:dyDescent="0.2">
      <c r="A104" s="2">
        <v>103</v>
      </c>
      <c r="B104" s="3">
        <f>Parametreler!$B$2*(1+Parametreler!$B$3)^INT((A104-1)/12)</f>
        <v>238418.5791015625</v>
      </c>
      <c r="C104" s="3">
        <f>B104*Parametreler!$B$4</f>
        <v>7152.557373046875</v>
      </c>
      <c r="D104" s="3">
        <f>B104*Parametreler!$B$5</f>
        <v>7152.557373046875</v>
      </c>
      <c r="E104" s="3">
        <f t="shared" si="12"/>
        <v>14305.11474609375</v>
      </c>
      <c r="F104" s="3">
        <f>E104*Parametreler!$B$6</f>
        <v>4291.534423828125</v>
      </c>
      <c r="G104" s="3">
        <f t="shared" si="13"/>
        <v>18596.649169921875</v>
      </c>
      <c r="H104" s="3">
        <f t="shared" si="14"/>
        <v>15907.618951589207</v>
      </c>
      <c r="I104" s="3">
        <f t="shared" si="15"/>
        <v>1392398.5716338488</v>
      </c>
    </row>
    <row r="105" spans="1:9" x14ac:dyDescent="0.2">
      <c r="A105" s="2">
        <v>104</v>
      </c>
      <c r="B105" s="3">
        <f>Parametreler!$B$2*(1+Parametreler!$B$3)^INT((A105-1)/12)</f>
        <v>238418.5791015625</v>
      </c>
      <c r="C105" s="3">
        <f>B105*Parametreler!$B$4</f>
        <v>7152.557373046875</v>
      </c>
      <c r="D105" s="3">
        <f>B105*Parametreler!$B$5</f>
        <v>7152.557373046875</v>
      </c>
      <c r="E105" s="3">
        <f t="shared" si="12"/>
        <v>14305.11474609375</v>
      </c>
      <c r="F105" s="3">
        <f>E105*Parametreler!$B$6</f>
        <v>4291.534423828125</v>
      </c>
      <c r="G105" s="3">
        <f t="shared" si="13"/>
        <v>18596.649169921875</v>
      </c>
      <c r="H105" s="3">
        <f t="shared" si="14"/>
        <v>16311.833586013054</v>
      </c>
      <c r="I105" s="3">
        <f t="shared" si="15"/>
        <v>1427307.0543897836</v>
      </c>
    </row>
    <row r="106" spans="1:9" x14ac:dyDescent="0.2">
      <c r="A106" s="2">
        <v>105</v>
      </c>
      <c r="B106" s="3">
        <f>Parametreler!$B$2*(1+Parametreler!$B$3)^INT((A106-1)/12)</f>
        <v>238418.5791015625</v>
      </c>
      <c r="C106" s="3">
        <f>B106*Parametreler!$B$4</f>
        <v>7152.557373046875</v>
      </c>
      <c r="D106" s="3">
        <f>B106*Parametreler!$B$5</f>
        <v>7152.557373046875</v>
      </c>
      <c r="E106" s="3">
        <f t="shared" si="12"/>
        <v>14305.11474609375</v>
      </c>
      <c r="F106" s="3">
        <f>E106*Parametreler!$B$6</f>
        <v>4291.534423828125</v>
      </c>
      <c r="G106" s="3">
        <f t="shared" si="13"/>
        <v>18596.649169921875</v>
      </c>
      <c r="H106" s="3">
        <f t="shared" si="14"/>
        <v>16720.783561296965</v>
      </c>
      <c r="I106" s="3">
        <f t="shared" si="15"/>
        <v>1462624.4871210025</v>
      </c>
    </row>
    <row r="107" spans="1:9" x14ac:dyDescent="0.2">
      <c r="A107" s="2">
        <v>106</v>
      </c>
      <c r="B107" s="3">
        <f>Parametreler!$B$2*(1+Parametreler!$B$3)^INT((A107-1)/12)</f>
        <v>238418.5791015625</v>
      </c>
      <c r="C107" s="3">
        <f>B107*Parametreler!$B$4</f>
        <v>7152.557373046875</v>
      </c>
      <c r="D107" s="3">
        <f>B107*Parametreler!$B$5</f>
        <v>7152.557373046875</v>
      </c>
      <c r="E107" s="3">
        <f t="shared" si="12"/>
        <v>14305.11474609375</v>
      </c>
      <c r="F107" s="3">
        <f>E107*Parametreler!$B$6</f>
        <v>4291.534423828125</v>
      </c>
      <c r="G107" s="3">
        <f t="shared" si="13"/>
        <v>18596.649169921875</v>
      </c>
      <c r="H107" s="3">
        <f t="shared" si="14"/>
        <v>17134.524351565706</v>
      </c>
      <c r="I107" s="3">
        <f t="shared" si="15"/>
        <v>1498355.66064249</v>
      </c>
    </row>
    <row r="108" spans="1:9" x14ac:dyDescent="0.2">
      <c r="A108" s="2">
        <v>107</v>
      </c>
      <c r="B108" s="3">
        <f>Parametreler!$B$2*(1+Parametreler!$B$3)^INT((A108-1)/12)</f>
        <v>238418.5791015625</v>
      </c>
      <c r="C108" s="3">
        <f>B108*Parametreler!$B$4</f>
        <v>7152.557373046875</v>
      </c>
      <c r="D108" s="3">
        <f>B108*Parametreler!$B$5</f>
        <v>7152.557373046875</v>
      </c>
      <c r="E108" s="3">
        <f t="shared" si="12"/>
        <v>14305.11474609375</v>
      </c>
      <c r="F108" s="3">
        <f>E108*Parametreler!$B$6</f>
        <v>4291.534423828125</v>
      </c>
      <c r="G108" s="3">
        <f t="shared" si="13"/>
        <v>18596.649169921875</v>
      </c>
      <c r="H108" s="3">
        <f t="shared" si="14"/>
        <v>17553.112080818795</v>
      </c>
      <c r="I108" s="3">
        <f t="shared" si="15"/>
        <v>1534505.4218932306</v>
      </c>
    </row>
    <row r="109" spans="1:9" x14ac:dyDescent="0.2">
      <c r="A109" s="2">
        <v>108</v>
      </c>
      <c r="B109" s="3">
        <f>Parametreler!$B$2*(1+Parametreler!$B$3)^INT((A109-1)/12)</f>
        <v>238418.5791015625</v>
      </c>
      <c r="C109" s="3">
        <f>B109*Parametreler!$B$4</f>
        <v>7152.557373046875</v>
      </c>
      <c r="D109" s="3">
        <f>B109*Parametreler!$B$5</f>
        <v>7152.557373046875</v>
      </c>
      <c r="E109" s="3">
        <f t="shared" si="12"/>
        <v>14305.11474609375</v>
      </c>
      <c r="F109" s="3">
        <f>E109*Parametreler!$B$6</f>
        <v>4291.534423828125</v>
      </c>
      <c r="G109" s="3">
        <f t="shared" si="13"/>
        <v>18596.649169921875</v>
      </c>
      <c r="H109" s="3">
        <f t="shared" si="14"/>
        <v>17976.603530543758</v>
      </c>
      <c r="I109" s="3">
        <f t="shared" si="15"/>
        <v>1571078.6745936964</v>
      </c>
    </row>
    <row r="110" spans="1:9" x14ac:dyDescent="0.2">
      <c r="A110" s="2">
        <v>109</v>
      </c>
      <c r="B110" s="3">
        <f>Parametreler!$B$2*(1+Parametreler!$B$3)^INT((A110-1)/12)</f>
        <v>298023.22387695312</v>
      </c>
      <c r="C110" s="3">
        <f>B110*Parametreler!$B$4</f>
        <v>8940.6967163085938</v>
      </c>
      <c r="D110" s="3">
        <f>B110*Parametreler!$B$5</f>
        <v>8940.6967163085938</v>
      </c>
      <c r="E110" s="3">
        <f t="shared" si="12"/>
        <v>17881.393432617188</v>
      </c>
      <c r="F110" s="3">
        <f>E110*Parametreler!$B$6</f>
        <v>5364.4180297851562</v>
      </c>
      <c r="G110" s="3">
        <f t="shared" si="13"/>
        <v>23245.811462402344</v>
      </c>
      <c r="H110" s="3">
        <f t="shared" si="14"/>
        <v>18405.056147418516</v>
      </c>
      <c r="I110" s="3">
        <f t="shared" si="15"/>
        <v>1612729.5422035172</v>
      </c>
    </row>
    <row r="111" spans="1:9" x14ac:dyDescent="0.2">
      <c r="A111" s="2">
        <v>110</v>
      </c>
      <c r="B111" s="3">
        <f>Parametreler!$B$2*(1+Parametreler!$B$3)^INT((A111-1)/12)</f>
        <v>298023.22387695312</v>
      </c>
      <c r="C111" s="3">
        <f>B111*Parametreler!$B$4</f>
        <v>8940.6967163085938</v>
      </c>
      <c r="D111" s="3">
        <f>B111*Parametreler!$B$5</f>
        <v>8940.6967163085938</v>
      </c>
      <c r="E111" s="3">
        <f t="shared" si="12"/>
        <v>17881.393432617188</v>
      </c>
      <c r="F111" s="3">
        <f>E111*Parametreler!$B$6</f>
        <v>5364.4180297851562</v>
      </c>
      <c r="G111" s="3">
        <f t="shared" si="13"/>
        <v>23245.811462402344</v>
      </c>
      <c r="H111" s="3">
        <f t="shared" si="14"/>
        <v>18892.99260110738</v>
      </c>
      <c r="I111" s="3">
        <f t="shared" si="15"/>
        <v>1654868.3462670268</v>
      </c>
    </row>
    <row r="112" spans="1:9" x14ac:dyDescent="0.2">
      <c r="A112" s="2">
        <v>111</v>
      </c>
      <c r="B112" s="3">
        <f>Parametreler!$B$2*(1+Parametreler!$B$3)^INT((A112-1)/12)</f>
        <v>298023.22387695312</v>
      </c>
      <c r="C112" s="3">
        <f>B112*Parametreler!$B$4</f>
        <v>8940.6967163085938</v>
      </c>
      <c r="D112" s="3">
        <f>B112*Parametreler!$B$5</f>
        <v>8940.6967163085938</v>
      </c>
      <c r="E112" s="3">
        <f t="shared" si="12"/>
        <v>17881.393432617188</v>
      </c>
      <c r="F112" s="3">
        <f>E112*Parametreler!$B$6</f>
        <v>5364.4180297851562</v>
      </c>
      <c r="G112" s="3">
        <f t="shared" si="13"/>
        <v>23245.811462402344</v>
      </c>
      <c r="H112" s="3">
        <f t="shared" si="14"/>
        <v>19386.645189813375</v>
      </c>
      <c r="I112" s="3">
        <f t="shared" si="15"/>
        <v>1697500.8029192425</v>
      </c>
    </row>
    <row r="113" spans="1:9" x14ac:dyDescent="0.2">
      <c r="A113" s="2">
        <v>112</v>
      </c>
      <c r="B113" s="3">
        <f>Parametreler!$B$2*(1+Parametreler!$B$3)^INT((A113-1)/12)</f>
        <v>298023.22387695312</v>
      </c>
      <c r="C113" s="3">
        <f>B113*Parametreler!$B$4</f>
        <v>8940.6967163085938</v>
      </c>
      <c r="D113" s="3">
        <f>B113*Parametreler!$B$5</f>
        <v>8940.6967163085938</v>
      </c>
      <c r="E113" s="3">
        <f t="shared" si="12"/>
        <v>17881.393432617188</v>
      </c>
      <c r="F113" s="3">
        <f>E113*Parametreler!$B$6</f>
        <v>5364.4180297851562</v>
      </c>
      <c r="G113" s="3">
        <f t="shared" si="13"/>
        <v>23245.811462402344</v>
      </c>
      <c r="H113" s="3">
        <f t="shared" si="14"/>
        <v>19886.080877583332</v>
      </c>
      <c r="I113" s="3">
        <f t="shared" si="15"/>
        <v>1740632.6952592281</v>
      </c>
    </row>
    <row r="114" spans="1:9" x14ac:dyDescent="0.2">
      <c r="A114" s="2">
        <v>113</v>
      </c>
      <c r="B114" s="3">
        <f>Parametreler!$B$2*(1+Parametreler!$B$3)^INT((A114-1)/12)</f>
        <v>298023.22387695312</v>
      </c>
      <c r="C114" s="3">
        <f>B114*Parametreler!$B$4</f>
        <v>8940.6967163085938</v>
      </c>
      <c r="D114" s="3">
        <f>B114*Parametreler!$B$5</f>
        <v>8940.6967163085938</v>
      </c>
      <c r="E114" s="3">
        <f t="shared" si="12"/>
        <v>17881.393432617188</v>
      </c>
      <c r="F114" s="3">
        <f>E114*Parametreler!$B$6</f>
        <v>5364.4180297851562</v>
      </c>
      <c r="G114" s="3">
        <f t="shared" si="13"/>
        <v>23245.811462402344</v>
      </c>
      <c r="H114" s="3">
        <f t="shared" si="14"/>
        <v>20391.367412942323</v>
      </c>
      <c r="I114" s="3">
        <f t="shared" si="15"/>
        <v>1784269.8741345727</v>
      </c>
    </row>
    <row r="115" spans="1:9" x14ac:dyDescent="0.2">
      <c r="A115" s="2">
        <v>114</v>
      </c>
      <c r="B115" s="3">
        <f>Parametreler!$B$2*(1+Parametreler!$B$3)^INT((A115-1)/12)</f>
        <v>298023.22387695312</v>
      </c>
      <c r="C115" s="3">
        <f>B115*Parametreler!$B$4</f>
        <v>8940.6967163085938</v>
      </c>
      <c r="D115" s="3">
        <f>B115*Parametreler!$B$5</f>
        <v>8940.6967163085938</v>
      </c>
      <c r="E115" s="3">
        <f t="shared" si="12"/>
        <v>17881.393432617188</v>
      </c>
      <c r="F115" s="3">
        <f>E115*Parametreler!$B$6</f>
        <v>5364.4180297851562</v>
      </c>
      <c r="G115" s="3">
        <f t="shared" si="13"/>
        <v>23245.811462402344</v>
      </c>
      <c r="H115" s="3">
        <f t="shared" si="14"/>
        <v>20902.573338083766</v>
      </c>
      <c r="I115" s="3">
        <f t="shared" si="15"/>
        <v>1828418.2589350587</v>
      </c>
    </row>
    <row r="116" spans="1:9" x14ac:dyDescent="0.2">
      <c r="A116" s="2">
        <v>115</v>
      </c>
      <c r="B116" s="3">
        <f>Parametreler!$B$2*(1+Parametreler!$B$3)^INT((A116-1)/12)</f>
        <v>298023.22387695312</v>
      </c>
      <c r="C116" s="3">
        <f>B116*Parametreler!$B$4</f>
        <v>8940.6967163085938</v>
      </c>
      <c r="D116" s="3">
        <f>B116*Parametreler!$B$5</f>
        <v>8940.6967163085938</v>
      </c>
      <c r="E116" s="3">
        <f t="shared" si="12"/>
        <v>17881.393432617188</v>
      </c>
      <c r="F116" s="3">
        <f>E116*Parametreler!$B$6</f>
        <v>5364.4180297851562</v>
      </c>
      <c r="G116" s="3">
        <f t="shared" si="13"/>
        <v>23245.811462402344</v>
      </c>
      <c r="H116" s="3">
        <f t="shared" si="14"/>
        <v>21419.767998167179</v>
      </c>
      <c r="I116" s="3">
        <f t="shared" si="15"/>
        <v>1873083.8383956281</v>
      </c>
    </row>
    <row r="117" spans="1:9" x14ac:dyDescent="0.2">
      <c r="A117" s="2">
        <v>116</v>
      </c>
      <c r="B117" s="3">
        <f>Parametreler!$B$2*(1+Parametreler!$B$3)^INT((A117-1)/12)</f>
        <v>298023.22387695312</v>
      </c>
      <c r="C117" s="3">
        <f>B117*Parametreler!$B$4</f>
        <v>8940.6967163085938</v>
      </c>
      <c r="D117" s="3">
        <f>B117*Parametreler!$B$5</f>
        <v>8940.6967163085938</v>
      </c>
      <c r="E117" s="3">
        <f t="shared" si="12"/>
        <v>17881.393432617188</v>
      </c>
      <c r="F117" s="3">
        <f>E117*Parametreler!$B$6</f>
        <v>5364.4180297851562</v>
      </c>
      <c r="G117" s="3">
        <f t="shared" si="13"/>
        <v>23245.811462402344</v>
      </c>
      <c r="H117" s="3">
        <f t="shared" si="14"/>
        <v>21943.021550724858</v>
      </c>
      <c r="I117" s="3">
        <f t="shared" si="15"/>
        <v>1918272.6714087552</v>
      </c>
    </row>
    <row r="118" spans="1:9" x14ac:dyDescent="0.2">
      <c r="A118" s="2">
        <v>117</v>
      </c>
      <c r="B118" s="3">
        <f>Parametreler!$B$2*(1+Parametreler!$B$3)^INT((A118-1)/12)</f>
        <v>298023.22387695312</v>
      </c>
      <c r="C118" s="3">
        <f>B118*Parametreler!$B$4</f>
        <v>8940.6967163085938</v>
      </c>
      <c r="D118" s="3">
        <f>B118*Parametreler!$B$5</f>
        <v>8940.6967163085938</v>
      </c>
      <c r="E118" s="3">
        <f t="shared" si="12"/>
        <v>17881.393432617188</v>
      </c>
      <c r="F118" s="3">
        <f>E118*Parametreler!$B$6</f>
        <v>5364.4180297851562</v>
      </c>
      <c r="G118" s="3">
        <f t="shared" si="13"/>
        <v>23245.811462402344</v>
      </c>
      <c r="H118" s="3">
        <f t="shared" si="14"/>
        <v>22472.404975178768</v>
      </c>
      <c r="I118" s="3">
        <f t="shared" si="15"/>
        <v>1963990.8878463362</v>
      </c>
    </row>
    <row r="119" spans="1:9" x14ac:dyDescent="0.2">
      <c r="A119" s="2">
        <v>118</v>
      </c>
      <c r="B119" s="3">
        <f>Parametreler!$B$2*(1+Parametreler!$B$3)^INT((A119-1)/12)</f>
        <v>298023.22387695312</v>
      </c>
      <c r="C119" s="3">
        <f>B119*Parametreler!$B$4</f>
        <v>8940.6967163085938</v>
      </c>
      <c r="D119" s="3">
        <f>B119*Parametreler!$B$5</f>
        <v>8940.6967163085938</v>
      </c>
      <c r="E119" s="3">
        <f t="shared" si="12"/>
        <v>17881.393432617188</v>
      </c>
      <c r="F119" s="3">
        <f>E119*Parametreler!$B$6</f>
        <v>5364.4180297851562</v>
      </c>
      <c r="G119" s="3">
        <f t="shared" si="13"/>
        <v>23245.811462402344</v>
      </c>
      <c r="H119" s="3">
        <f t="shared" si="14"/>
        <v>23007.990082468907</v>
      </c>
      <c r="I119" s="3">
        <f t="shared" si="15"/>
        <v>2010244.6893912074</v>
      </c>
    </row>
    <row r="120" spans="1:9" x14ac:dyDescent="0.2">
      <c r="A120" s="2">
        <v>119</v>
      </c>
      <c r="B120" s="3">
        <f>Parametreler!$B$2*(1+Parametreler!$B$3)^INT((A120-1)/12)</f>
        <v>298023.22387695312</v>
      </c>
      <c r="C120" s="3">
        <f>B120*Parametreler!$B$4</f>
        <v>8940.6967163085938</v>
      </c>
      <c r="D120" s="3">
        <f>B120*Parametreler!$B$5</f>
        <v>8940.6967163085938</v>
      </c>
      <c r="E120" s="3">
        <f t="shared" si="12"/>
        <v>17881.393432617188</v>
      </c>
      <c r="F120" s="3">
        <f>E120*Parametreler!$B$6</f>
        <v>5364.4180297851562</v>
      </c>
      <c r="G120" s="3">
        <f t="shared" si="13"/>
        <v>23245.811462402344</v>
      </c>
      <c r="H120" s="3">
        <f t="shared" si="14"/>
        <v>23549.849524794459</v>
      </c>
      <c r="I120" s="3">
        <f t="shared" si="15"/>
        <v>2057040.3503784041</v>
      </c>
    </row>
    <row r="121" spans="1:9" x14ac:dyDescent="0.2">
      <c r="A121" s="2">
        <v>120</v>
      </c>
      <c r="B121" s="3">
        <f>Parametreler!$B$2*(1+Parametreler!$B$3)^INT((A121-1)/12)</f>
        <v>298023.22387695312</v>
      </c>
      <c r="C121" s="3">
        <f>B121*Parametreler!$B$4</f>
        <v>8940.6967163085938</v>
      </c>
      <c r="D121" s="3">
        <f>B121*Parametreler!$B$5</f>
        <v>8940.6967163085938</v>
      </c>
      <c r="E121" s="3">
        <f t="shared" si="12"/>
        <v>17881.393432617188</v>
      </c>
      <c r="F121" s="3">
        <f>E121*Parametreler!$B$6</f>
        <v>5364.4180297851562</v>
      </c>
      <c r="G121" s="3">
        <f t="shared" si="13"/>
        <v>23245.811462402344</v>
      </c>
      <c r="H121" s="3">
        <f t="shared" si="14"/>
        <v>24098.056805469092</v>
      </c>
      <c r="I121" s="3">
        <f t="shared" si="15"/>
        <v>2104384.2186462758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21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7.6640625" customWidth="1"/>
    <col min="2" max="2" width="14.6640625" customWidth="1"/>
    <col min="3" max="7" width="16.6640625" customWidth="1"/>
    <col min="8" max="9" width="18.6640625" customWidth="1"/>
    <col min="11" max="11" width="13.1640625" bestFit="1" customWidth="1"/>
    <col min="12" max="12" width="11.6640625" bestFit="1" customWidth="1"/>
  </cols>
  <sheetData>
    <row r="1" spans="1:12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K1" s="1" t="s">
        <v>25</v>
      </c>
      <c r="L1">
        <f>(1+Parametreler!$B$13)^(1/12)-1</f>
        <v>1.5309470499731193E-2</v>
      </c>
    </row>
    <row r="2" spans="1:12" x14ac:dyDescent="0.2">
      <c r="A2" s="2">
        <v>1</v>
      </c>
      <c r="B2" s="3">
        <f>Parametreler!$B$2*(1+Parametreler!$B$3)^INT((A2-1)/12)</f>
        <v>40000</v>
      </c>
      <c r="C2" s="3">
        <f>B2*Parametreler!$B$4</f>
        <v>1200</v>
      </c>
      <c r="D2" s="3">
        <f>B2*Parametreler!$B$5</f>
        <v>1200</v>
      </c>
      <c r="E2" s="3">
        <f t="shared" ref="E2:E33" si="0">C2+D2</f>
        <v>2400</v>
      </c>
      <c r="F2" s="3">
        <f>E2*Parametreler!$B$6</f>
        <v>720</v>
      </c>
      <c r="G2" s="3">
        <f t="shared" ref="G2:G33" si="1">E2+F2</f>
        <v>3120</v>
      </c>
      <c r="H2" s="3">
        <v>0</v>
      </c>
      <c r="I2" s="3">
        <f>G2</f>
        <v>3120</v>
      </c>
    </row>
    <row r="3" spans="1:12" x14ac:dyDescent="0.2">
      <c r="A3" s="2">
        <v>2</v>
      </c>
      <c r="B3" s="3">
        <f>Parametreler!$B$2*(1+Parametreler!$B$3)^INT((A3-1)/12)</f>
        <v>40000</v>
      </c>
      <c r="C3" s="3">
        <f>B3*Parametreler!$B$4</f>
        <v>1200</v>
      </c>
      <c r="D3" s="3">
        <f>B3*Parametreler!$B$5</f>
        <v>1200</v>
      </c>
      <c r="E3" s="3">
        <f t="shared" si="0"/>
        <v>2400</v>
      </c>
      <c r="F3" s="3">
        <f>E3*Parametreler!$B$6</f>
        <v>720</v>
      </c>
      <c r="G3" s="3">
        <f t="shared" si="1"/>
        <v>3120</v>
      </c>
      <c r="H3" s="3">
        <f t="shared" ref="H3:H34" si="2">I2*$L$1</f>
        <v>47.765547959161324</v>
      </c>
      <c r="I3" s="3">
        <f t="shared" ref="I3:I34" si="3">I2+H3+G3</f>
        <v>6287.7655479591613</v>
      </c>
      <c r="K3" s="1" t="s">
        <v>26</v>
      </c>
    </row>
    <row r="4" spans="1:12" x14ac:dyDescent="0.2">
      <c r="A4" s="2">
        <v>3</v>
      </c>
      <c r="B4" s="3">
        <f>Parametreler!$B$2*(1+Parametreler!$B$3)^INT((A4-1)/12)</f>
        <v>40000</v>
      </c>
      <c r="C4" s="3">
        <f>B4*Parametreler!$B$4</f>
        <v>1200</v>
      </c>
      <c r="D4" s="3">
        <f>B4*Parametreler!$B$5</f>
        <v>1200</v>
      </c>
      <c r="E4" s="3">
        <f t="shared" si="0"/>
        <v>2400</v>
      </c>
      <c r="F4" s="3">
        <f>E4*Parametreler!$B$6</f>
        <v>720</v>
      </c>
      <c r="G4" s="3">
        <f t="shared" si="1"/>
        <v>3120</v>
      </c>
      <c r="H4" s="3">
        <f t="shared" si="2"/>
        <v>96.26236116570692</v>
      </c>
      <c r="I4" s="3">
        <f t="shared" si="3"/>
        <v>9504.0279091248685</v>
      </c>
      <c r="K4" t="s">
        <v>27</v>
      </c>
      <c r="L4" s="3">
        <f>SUM(C2:C121)</f>
        <v>478841.80297851562</v>
      </c>
    </row>
    <row r="5" spans="1:12" x14ac:dyDescent="0.2">
      <c r="A5" s="2">
        <v>4</v>
      </c>
      <c r="B5" s="3">
        <f>Parametreler!$B$2*(1+Parametreler!$B$3)^INT((A5-1)/12)</f>
        <v>40000</v>
      </c>
      <c r="C5" s="3">
        <f>B5*Parametreler!$B$4</f>
        <v>1200</v>
      </c>
      <c r="D5" s="3">
        <f>B5*Parametreler!$B$5</f>
        <v>1200</v>
      </c>
      <c r="E5" s="3">
        <f t="shared" si="0"/>
        <v>2400</v>
      </c>
      <c r="F5" s="3">
        <f>E5*Parametreler!$B$6</f>
        <v>720</v>
      </c>
      <c r="G5" s="3">
        <f t="shared" si="1"/>
        <v>3120</v>
      </c>
      <c r="H5" s="3">
        <f t="shared" si="2"/>
        <v>145.50163490336911</v>
      </c>
      <c r="I5" s="3">
        <f t="shared" si="3"/>
        <v>12769.529544028237</v>
      </c>
      <c r="K5" t="s">
        <v>28</v>
      </c>
      <c r="L5" s="3">
        <f>SUM(D2:D121)</f>
        <v>478841.80297851562</v>
      </c>
    </row>
    <row r="6" spans="1:12" x14ac:dyDescent="0.2">
      <c r="A6" s="2">
        <v>5</v>
      </c>
      <c r="B6" s="3">
        <f>Parametreler!$B$2*(1+Parametreler!$B$3)^INT((A6-1)/12)</f>
        <v>40000</v>
      </c>
      <c r="C6" s="3">
        <f>B6*Parametreler!$B$4</f>
        <v>1200</v>
      </c>
      <c r="D6" s="3">
        <f>B6*Parametreler!$B$5</f>
        <v>1200</v>
      </c>
      <c r="E6" s="3">
        <f t="shared" si="0"/>
        <v>2400</v>
      </c>
      <c r="F6" s="3">
        <f>E6*Parametreler!$B$6</f>
        <v>720</v>
      </c>
      <c r="G6" s="3">
        <f t="shared" si="1"/>
        <v>3120</v>
      </c>
      <c r="H6" s="3">
        <f t="shared" si="2"/>
        <v>195.49473584974621</v>
      </c>
      <c r="I6" s="3">
        <f t="shared" si="3"/>
        <v>16085.024279877984</v>
      </c>
      <c r="K6" t="s">
        <v>29</v>
      </c>
      <c r="L6" s="3">
        <f>SUM(F2:F121)</f>
        <v>287305.08178710938</v>
      </c>
    </row>
    <row r="7" spans="1:12" x14ac:dyDescent="0.2">
      <c r="A7" s="2">
        <v>6</v>
      </c>
      <c r="B7" s="3">
        <f>Parametreler!$B$2*(1+Parametreler!$B$3)^INT((A7-1)/12)</f>
        <v>40000</v>
      </c>
      <c r="C7" s="3">
        <f>B7*Parametreler!$B$4</f>
        <v>1200</v>
      </c>
      <c r="D7" s="3">
        <f>B7*Parametreler!$B$5</f>
        <v>1200</v>
      </c>
      <c r="E7" s="3">
        <f t="shared" si="0"/>
        <v>2400</v>
      </c>
      <c r="F7" s="3">
        <f>E7*Parametreler!$B$6</f>
        <v>720</v>
      </c>
      <c r="G7" s="3">
        <f t="shared" si="1"/>
        <v>3120</v>
      </c>
      <c r="H7" s="3">
        <f t="shared" si="2"/>
        <v>246.25320470025196</v>
      </c>
      <c r="I7" s="3">
        <f t="shared" si="3"/>
        <v>19451.277484578233</v>
      </c>
      <c r="K7" t="s">
        <v>30</v>
      </c>
      <c r="L7" s="3">
        <f>SUM(G2:G121)</f>
        <v>1244988.6877441406</v>
      </c>
    </row>
    <row r="8" spans="1:12" x14ac:dyDescent="0.2">
      <c r="A8" s="2">
        <v>7</v>
      </c>
      <c r="B8" s="3">
        <f>Parametreler!$B$2*(1+Parametreler!$B$3)^INT((A8-1)/12)</f>
        <v>40000</v>
      </c>
      <c r="C8" s="3">
        <f>B8*Parametreler!$B$4</f>
        <v>1200</v>
      </c>
      <c r="D8" s="3">
        <f>B8*Parametreler!$B$5</f>
        <v>1200</v>
      </c>
      <c r="E8" s="3">
        <f t="shared" si="0"/>
        <v>2400</v>
      </c>
      <c r="F8" s="3">
        <f>E8*Parametreler!$B$6</f>
        <v>720</v>
      </c>
      <c r="G8" s="3">
        <f t="shared" si="1"/>
        <v>3120</v>
      </c>
      <c r="H8" s="3">
        <f t="shared" si="2"/>
        <v>297.788758832236</v>
      </c>
      <c r="I8" s="3">
        <f t="shared" si="3"/>
        <v>22869.066243410471</v>
      </c>
      <c r="K8" t="s">
        <v>31</v>
      </c>
      <c r="L8" s="3">
        <f>I121</f>
        <v>2544580.9351240196</v>
      </c>
    </row>
    <row r="9" spans="1:12" x14ac:dyDescent="0.2">
      <c r="A9" s="2">
        <v>8</v>
      </c>
      <c r="B9" s="3">
        <f>Parametreler!$B$2*(1+Parametreler!$B$3)^INT((A9-1)/12)</f>
        <v>40000</v>
      </c>
      <c r="C9" s="3">
        <f>B9*Parametreler!$B$4</f>
        <v>1200</v>
      </c>
      <c r="D9" s="3">
        <f>B9*Parametreler!$B$5</f>
        <v>1200</v>
      </c>
      <c r="E9" s="3">
        <f t="shared" si="0"/>
        <v>2400</v>
      </c>
      <c r="F9" s="3">
        <f>E9*Parametreler!$B$6</f>
        <v>720</v>
      </c>
      <c r="G9" s="3">
        <f t="shared" si="1"/>
        <v>3120</v>
      </c>
      <c r="H9" s="3">
        <f t="shared" si="2"/>
        <v>350.11329500989103</v>
      </c>
      <c r="I9" s="3">
        <f t="shared" si="3"/>
        <v>26339.179538420361</v>
      </c>
    </row>
    <row r="10" spans="1:12" x14ac:dyDescent="0.2">
      <c r="A10" s="2">
        <v>9</v>
      </c>
      <c r="B10" s="3">
        <f>Parametreler!$B$2*(1+Parametreler!$B$3)^INT((A10-1)/12)</f>
        <v>40000</v>
      </c>
      <c r="C10" s="3">
        <f>B10*Parametreler!$B$4</f>
        <v>1200</v>
      </c>
      <c r="D10" s="3">
        <f>B10*Parametreler!$B$5</f>
        <v>1200</v>
      </c>
      <c r="E10" s="3">
        <f t="shared" si="0"/>
        <v>2400</v>
      </c>
      <c r="F10" s="3">
        <f>E10*Parametreler!$B$6</f>
        <v>720</v>
      </c>
      <c r="G10" s="3">
        <f t="shared" si="1"/>
        <v>3120</v>
      </c>
      <c r="H10" s="3">
        <f t="shared" si="2"/>
        <v>403.23889213056998</v>
      </c>
      <c r="I10" s="3">
        <f t="shared" si="3"/>
        <v>29862.41843055093</v>
      </c>
    </row>
    <row r="11" spans="1:12" x14ac:dyDescent="0.2">
      <c r="A11" s="2">
        <v>10</v>
      </c>
      <c r="B11" s="3">
        <f>Parametreler!$B$2*(1+Parametreler!$B$3)^INT((A11-1)/12)</f>
        <v>40000</v>
      </c>
      <c r="C11" s="3">
        <f>B11*Parametreler!$B$4</f>
        <v>1200</v>
      </c>
      <c r="D11" s="3">
        <f>B11*Parametreler!$B$5</f>
        <v>1200</v>
      </c>
      <c r="E11" s="3">
        <f t="shared" si="0"/>
        <v>2400</v>
      </c>
      <c r="F11" s="3">
        <f>E11*Parametreler!$B$6</f>
        <v>720</v>
      </c>
      <c r="G11" s="3">
        <f t="shared" si="1"/>
        <v>3120</v>
      </c>
      <c r="H11" s="3">
        <f t="shared" si="2"/>
        <v>457.17781401314852</v>
      </c>
      <c r="I11" s="3">
        <f t="shared" si="3"/>
        <v>33439.596244564076</v>
      </c>
    </row>
    <row r="12" spans="1:12" x14ac:dyDescent="0.2">
      <c r="A12" s="2">
        <v>11</v>
      </c>
      <c r="B12" s="3">
        <f>Parametreler!$B$2*(1+Parametreler!$B$3)^INT((A12-1)/12)</f>
        <v>40000</v>
      </c>
      <c r="C12" s="3">
        <f>B12*Parametreler!$B$4</f>
        <v>1200</v>
      </c>
      <c r="D12" s="3">
        <f>B12*Parametreler!$B$5</f>
        <v>1200</v>
      </c>
      <c r="E12" s="3">
        <f t="shared" si="0"/>
        <v>2400</v>
      </c>
      <c r="F12" s="3">
        <f>E12*Parametreler!$B$6</f>
        <v>720</v>
      </c>
      <c r="G12" s="3">
        <f t="shared" si="1"/>
        <v>3120</v>
      </c>
      <c r="H12" s="3">
        <f t="shared" si="2"/>
        <v>511.9425122290757</v>
      </c>
      <c r="I12" s="3">
        <f t="shared" si="3"/>
        <v>37071.538756793154</v>
      </c>
    </row>
    <row r="13" spans="1:12" x14ac:dyDescent="0.2">
      <c r="A13" s="2">
        <v>12</v>
      </c>
      <c r="B13" s="3">
        <f>Parametreler!$B$2*(1+Parametreler!$B$3)^INT((A13-1)/12)</f>
        <v>40000</v>
      </c>
      <c r="C13" s="3">
        <f>B13*Parametreler!$B$4</f>
        <v>1200</v>
      </c>
      <c r="D13" s="3">
        <f>B13*Parametreler!$B$5</f>
        <v>1200</v>
      </c>
      <c r="E13" s="3">
        <f t="shared" si="0"/>
        <v>2400</v>
      </c>
      <c r="F13" s="3">
        <f>E13*Parametreler!$B$6</f>
        <v>720</v>
      </c>
      <c r="G13" s="3">
        <f t="shared" si="1"/>
        <v>3120</v>
      </c>
      <c r="H13" s="3">
        <f t="shared" si="2"/>
        <v>567.54562897676635</v>
      </c>
      <c r="I13" s="3">
        <f t="shared" si="3"/>
        <v>40759.084385769922</v>
      </c>
    </row>
    <row r="14" spans="1:12" x14ac:dyDescent="0.2">
      <c r="A14" s="2">
        <v>13</v>
      </c>
      <c r="B14" s="3">
        <f>Parametreler!$B$2*(1+Parametreler!$B$3)^INT((A14-1)/12)</f>
        <v>50000</v>
      </c>
      <c r="C14" s="3">
        <f>B14*Parametreler!$B$4</f>
        <v>1500</v>
      </c>
      <c r="D14" s="3">
        <f>B14*Parametreler!$B$5</f>
        <v>1500</v>
      </c>
      <c r="E14" s="3">
        <f t="shared" si="0"/>
        <v>3000</v>
      </c>
      <c r="F14" s="3">
        <f>E14*Parametreler!$B$6</f>
        <v>900</v>
      </c>
      <c r="G14" s="3">
        <f t="shared" si="1"/>
        <v>3900</v>
      </c>
      <c r="H14" s="3">
        <f t="shared" si="2"/>
        <v>623.99999999999886</v>
      </c>
      <c r="I14" s="3">
        <f t="shared" si="3"/>
        <v>45283.084385769922</v>
      </c>
    </row>
    <row r="15" spans="1:12" x14ac:dyDescent="0.2">
      <c r="A15" s="2">
        <v>14</v>
      </c>
      <c r="B15" s="3">
        <f>Parametreler!$B$2*(1+Parametreler!$B$3)^INT((A15-1)/12)</f>
        <v>50000</v>
      </c>
      <c r="C15" s="3">
        <f>B15*Parametreler!$B$4</f>
        <v>1500</v>
      </c>
      <c r="D15" s="3">
        <f>B15*Parametreler!$B$5</f>
        <v>1500</v>
      </c>
      <c r="E15" s="3">
        <f t="shared" si="0"/>
        <v>3000</v>
      </c>
      <c r="F15" s="3">
        <f>E15*Parametreler!$B$6</f>
        <v>900</v>
      </c>
      <c r="G15" s="3">
        <f t="shared" si="1"/>
        <v>3900</v>
      </c>
      <c r="H15" s="3">
        <f t="shared" si="2"/>
        <v>693.26004454078281</v>
      </c>
      <c r="I15" s="3">
        <f t="shared" si="3"/>
        <v>49876.344430310703</v>
      </c>
    </row>
    <row r="16" spans="1:12" x14ac:dyDescent="0.2">
      <c r="A16" s="2">
        <v>15</v>
      </c>
      <c r="B16" s="3">
        <f>Parametreler!$B$2*(1+Parametreler!$B$3)^INT((A16-1)/12)</f>
        <v>50000</v>
      </c>
      <c r="C16" s="3">
        <f>B16*Parametreler!$B$4</f>
        <v>1500</v>
      </c>
      <c r="D16" s="3">
        <f>B16*Parametreler!$B$5</f>
        <v>1500</v>
      </c>
      <c r="E16" s="3">
        <f t="shared" si="0"/>
        <v>3000</v>
      </c>
      <c r="F16" s="3">
        <f>E16*Parametreler!$B$6</f>
        <v>900</v>
      </c>
      <c r="G16" s="3">
        <f t="shared" si="1"/>
        <v>3900</v>
      </c>
      <c r="H16" s="3">
        <f t="shared" si="2"/>
        <v>763.58042369027385</v>
      </c>
      <c r="I16" s="3">
        <f t="shared" si="3"/>
        <v>54539.924854000979</v>
      </c>
    </row>
    <row r="17" spans="1:9" x14ac:dyDescent="0.2">
      <c r="A17" s="2">
        <v>16</v>
      </c>
      <c r="B17" s="3">
        <f>Parametreler!$B$2*(1+Parametreler!$B$3)^INT((A17-1)/12)</f>
        <v>50000</v>
      </c>
      <c r="C17" s="3">
        <f>B17*Parametreler!$B$4</f>
        <v>1500</v>
      </c>
      <c r="D17" s="3">
        <f>B17*Parametreler!$B$5</f>
        <v>1500</v>
      </c>
      <c r="E17" s="3">
        <f t="shared" si="0"/>
        <v>3000</v>
      </c>
      <c r="F17" s="3">
        <f>E17*Parametreler!$B$6</f>
        <v>900</v>
      </c>
      <c r="G17" s="3">
        <f t="shared" si="1"/>
        <v>3900</v>
      </c>
      <c r="H17" s="3">
        <f t="shared" si="2"/>
        <v>834.97737060988402</v>
      </c>
      <c r="I17" s="3">
        <f t="shared" si="3"/>
        <v>59274.902224610865</v>
      </c>
    </row>
    <row r="18" spans="1:9" x14ac:dyDescent="0.2">
      <c r="A18" s="2">
        <v>17</v>
      </c>
      <c r="B18" s="3">
        <f>Parametreler!$B$2*(1+Parametreler!$B$3)^INT((A18-1)/12)</f>
        <v>50000</v>
      </c>
      <c r="C18" s="3">
        <f>B18*Parametreler!$B$4</f>
        <v>1500</v>
      </c>
      <c r="D18" s="3">
        <f>B18*Parametreler!$B$5</f>
        <v>1500</v>
      </c>
      <c r="E18" s="3">
        <f t="shared" si="0"/>
        <v>3000</v>
      </c>
      <c r="F18" s="3">
        <f>E18*Parametreler!$B$6</f>
        <v>900</v>
      </c>
      <c r="G18" s="3">
        <f t="shared" si="1"/>
        <v>3900</v>
      </c>
      <c r="H18" s="3">
        <f t="shared" si="2"/>
        <v>907.4673669821309</v>
      </c>
      <c r="I18" s="3">
        <f t="shared" si="3"/>
        <v>64082.369591592993</v>
      </c>
    </row>
    <row r="19" spans="1:9" x14ac:dyDescent="0.2">
      <c r="A19" s="2">
        <v>18</v>
      </c>
      <c r="B19" s="3">
        <f>Parametreler!$B$2*(1+Parametreler!$B$3)^INT((A19-1)/12)</f>
        <v>50000</v>
      </c>
      <c r="C19" s="3">
        <f>B19*Parametreler!$B$4</f>
        <v>1500</v>
      </c>
      <c r="D19" s="3">
        <f>B19*Parametreler!$B$5</f>
        <v>1500</v>
      </c>
      <c r="E19" s="3">
        <f t="shared" si="0"/>
        <v>3000</v>
      </c>
      <c r="F19" s="3">
        <f>E19*Parametreler!$B$6</f>
        <v>900</v>
      </c>
      <c r="G19" s="3">
        <f t="shared" si="1"/>
        <v>3900</v>
      </c>
      <c r="H19" s="3">
        <f t="shared" si="2"/>
        <v>981.06714681536414</v>
      </c>
      <c r="I19" s="3">
        <f t="shared" si="3"/>
        <v>68963.43673840836</v>
      </c>
    </row>
    <row r="20" spans="1:9" x14ac:dyDescent="0.2">
      <c r="A20" s="2">
        <v>19</v>
      </c>
      <c r="B20" s="3">
        <f>Parametreler!$B$2*(1+Parametreler!$B$3)^INT((A20-1)/12)</f>
        <v>50000</v>
      </c>
      <c r="C20" s="3">
        <f>B20*Parametreler!$B$4</f>
        <v>1500</v>
      </c>
      <c r="D20" s="3">
        <f>B20*Parametreler!$B$5</f>
        <v>1500</v>
      </c>
      <c r="E20" s="3">
        <f t="shared" si="0"/>
        <v>3000</v>
      </c>
      <c r="F20" s="3">
        <f>E20*Parametreler!$B$6</f>
        <v>900</v>
      </c>
      <c r="G20" s="3">
        <f t="shared" si="1"/>
        <v>3900</v>
      </c>
      <c r="H20" s="3">
        <f t="shared" si="2"/>
        <v>1055.7937003067411</v>
      </c>
      <c r="I20" s="3">
        <f t="shared" si="3"/>
        <v>73919.230438715094</v>
      </c>
    </row>
    <row r="21" spans="1:9" x14ac:dyDescent="0.2">
      <c r="A21" s="2">
        <v>20</v>
      </c>
      <c r="B21" s="3">
        <f>Parametreler!$B$2*(1+Parametreler!$B$3)^INT((A21-1)/12)</f>
        <v>50000</v>
      </c>
      <c r="C21" s="3">
        <f>B21*Parametreler!$B$4</f>
        <v>1500</v>
      </c>
      <c r="D21" s="3">
        <f>B21*Parametreler!$B$5</f>
        <v>1500</v>
      </c>
      <c r="E21" s="3">
        <f t="shared" si="0"/>
        <v>3000</v>
      </c>
      <c r="F21" s="3">
        <f>E21*Parametreler!$B$6</f>
        <v>900</v>
      </c>
      <c r="G21" s="3">
        <f t="shared" si="1"/>
        <v>3900</v>
      </c>
      <c r="H21" s="3">
        <f t="shared" si="2"/>
        <v>1131.6642777643408</v>
      </c>
      <c r="I21" s="3">
        <f t="shared" si="3"/>
        <v>78950.894716479437</v>
      </c>
    </row>
    <row r="22" spans="1:9" x14ac:dyDescent="0.2">
      <c r="A22" s="2">
        <v>21</v>
      </c>
      <c r="B22" s="3">
        <f>Parametreler!$B$2*(1+Parametreler!$B$3)^INT((A22-1)/12)</f>
        <v>50000</v>
      </c>
      <c r="C22" s="3">
        <f>B22*Parametreler!$B$4</f>
        <v>1500</v>
      </c>
      <c r="D22" s="3">
        <f>B22*Parametreler!$B$5</f>
        <v>1500</v>
      </c>
      <c r="E22" s="3">
        <f t="shared" si="0"/>
        <v>3000</v>
      </c>
      <c r="F22" s="3">
        <f>E22*Parametreler!$B$6</f>
        <v>900</v>
      </c>
      <c r="G22" s="3">
        <f t="shared" si="1"/>
        <v>3900</v>
      </c>
      <c r="H22" s="3">
        <f t="shared" si="2"/>
        <v>1208.6963935893252</v>
      </c>
      <c r="I22" s="3">
        <f t="shared" si="3"/>
        <v>84059.591110068766</v>
      </c>
    </row>
    <row r="23" spans="1:9" x14ac:dyDescent="0.2">
      <c r="A23" s="2">
        <v>22</v>
      </c>
      <c r="B23" s="3">
        <f>Parametreler!$B$2*(1+Parametreler!$B$3)^INT((A23-1)/12)</f>
        <v>50000</v>
      </c>
      <c r="C23" s="3">
        <f>B23*Parametreler!$B$4</f>
        <v>1500</v>
      </c>
      <c r="D23" s="3">
        <f>B23*Parametreler!$B$5</f>
        <v>1500</v>
      </c>
      <c r="E23" s="3">
        <f t="shared" si="0"/>
        <v>3000</v>
      </c>
      <c r="F23" s="3">
        <f>E23*Parametreler!$B$6</f>
        <v>900</v>
      </c>
      <c r="G23" s="3">
        <f t="shared" si="1"/>
        <v>3900</v>
      </c>
      <c r="H23" s="3">
        <f t="shared" si="2"/>
        <v>1286.9078303190643</v>
      </c>
      <c r="I23" s="3">
        <f t="shared" si="3"/>
        <v>89246.498940387828</v>
      </c>
    </row>
    <row r="24" spans="1:9" x14ac:dyDescent="0.2">
      <c r="A24" s="2">
        <v>23</v>
      </c>
      <c r="B24" s="3">
        <f>Parametreler!$B$2*(1+Parametreler!$B$3)^INT((A24-1)/12)</f>
        <v>50000</v>
      </c>
      <c r="C24" s="3">
        <f>B24*Parametreler!$B$4</f>
        <v>1500</v>
      </c>
      <c r="D24" s="3">
        <f>B24*Parametreler!$B$5</f>
        <v>1500</v>
      </c>
      <c r="E24" s="3">
        <f t="shared" si="0"/>
        <v>3000</v>
      </c>
      <c r="F24" s="3">
        <f>E24*Parametreler!$B$6</f>
        <v>900</v>
      </c>
      <c r="G24" s="3">
        <f t="shared" si="1"/>
        <v>3900</v>
      </c>
      <c r="H24" s="3">
        <f t="shared" si="2"/>
        <v>1366.3166427321587</v>
      </c>
      <c r="I24" s="3">
        <f t="shared" si="3"/>
        <v>94512.815583119984</v>
      </c>
    </row>
    <row r="25" spans="1:9" x14ac:dyDescent="0.2">
      <c r="A25" s="2">
        <v>24</v>
      </c>
      <c r="B25" s="3">
        <f>Parametreler!$B$2*(1+Parametreler!$B$3)^INT((A25-1)/12)</f>
        <v>50000</v>
      </c>
      <c r="C25" s="3">
        <f>B25*Parametreler!$B$4</f>
        <v>1500</v>
      </c>
      <c r="D25" s="3">
        <f>B25*Parametreler!$B$5</f>
        <v>1500</v>
      </c>
      <c r="E25" s="3">
        <f t="shared" si="0"/>
        <v>3000</v>
      </c>
      <c r="F25" s="3">
        <f>E25*Parametreler!$B$6</f>
        <v>900</v>
      </c>
      <c r="G25" s="3">
        <f t="shared" si="1"/>
        <v>3900</v>
      </c>
      <c r="H25" s="3">
        <f t="shared" si="2"/>
        <v>1446.94116201631</v>
      </c>
      <c r="I25" s="3">
        <f t="shared" si="3"/>
        <v>99859.756745136299</v>
      </c>
    </row>
    <row r="26" spans="1:9" x14ac:dyDescent="0.2">
      <c r="A26" s="2">
        <v>25</v>
      </c>
      <c r="B26" s="3">
        <f>Parametreler!$B$2*(1+Parametreler!$B$3)^INT((A26-1)/12)</f>
        <v>62500</v>
      </c>
      <c r="C26" s="3">
        <f>B26*Parametreler!$B$4</f>
        <v>1875</v>
      </c>
      <c r="D26" s="3">
        <f>B26*Parametreler!$B$5</f>
        <v>1875</v>
      </c>
      <c r="E26" s="3">
        <f t="shared" si="0"/>
        <v>3750</v>
      </c>
      <c r="F26" s="3">
        <f>E26*Parametreler!$B$6</f>
        <v>1125</v>
      </c>
      <c r="G26" s="3">
        <f t="shared" si="1"/>
        <v>4875</v>
      </c>
      <c r="H26" s="3">
        <f t="shared" si="2"/>
        <v>1528.7999999999972</v>
      </c>
      <c r="I26" s="3">
        <f t="shared" si="3"/>
        <v>106263.5567451363</v>
      </c>
    </row>
    <row r="27" spans="1:9" x14ac:dyDescent="0.2">
      <c r="A27" s="2">
        <v>26</v>
      </c>
      <c r="B27" s="3">
        <f>Parametreler!$B$2*(1+Parametreler!$B$3)^INT((A27-1)/12)</f>
        <v>62500</v>
      </c>
      <c r="C27" s="3">
        <f>B27*Parametreler!$B$4</f>
        <v>1875</v>
      </c>
      <c r="D27" s="3">
        <f>B27*Parametreler!$B$5</f>
        <v>1875</v>
      </c>
      <c r="E27" s="3">
        <f t="shared" si="0"/>
        <v>3750</v>
      </c>
      <c r="F27" s="3">
        <f>E27*Parametreler!$B$6</f>
        <v>1125</v>
      </c>
      <c r="G27" s="3">
        <f t="shared" si="1"/>
        <v>4875</v>
      </c>
      <c r="H27" s="3">
        <f t="shared" si="2"/>
        <v>1626.8387871861758</v>
      </c>
      <c r="I27" s="3">
        <f t="shared" si="3"/>
        <v>112765.39553232248</v>
      </c>
    </row>
    <row r="28" spans="1:9" x14ac:dyDescent="0.2">
      <c r="A28" s="2">
        <v>27</v>
      </c>
      <c r="B28" s="3">
        <f>Parametreler!$B$2*(1+Parametreler!$B$3)^INT((A28-1)/12)</f>
        <v>62500</v>
      </c>
      <c r="C28" s="3">
        <f>B28*Parametreler!$B$4</f>
        <v>1875</v>
      </c>
      <c r="D28" s="3">
        <f>B28*Parametreler!$B$5</f>
        <v>1875</v>
      </c>
      <c r="E28" s="3">
        <f t="shared" si="0"/>
        <v>3750</v>
      </c>
      <c r="F28" s="3">
        <f>E28*Parametreler!$B$6</f>
        <v>1125</v>
      </c>
      <c r="G28" s="3">
        <f t="shared" si="1"/>
        <v>4875</v>
      </c>
      <c r="H28" s="3">
        <f t="shared" si="2"/>
        <v>1726.3784962926106</v>
      </c>
      <c r="I28" s="3">
        <f t="shared" si="3"/>
        <v>119366.77402861509</v>
      </c>
    </row>
    <row r="29" spans="1:9" x14ac:dyDescent="0.2">
      <c r="A29" s="2">
        <v>28</v>
      </c>
      <c r="B29" s="3">
        <f>Parametreler!$B$2*(1+Parametreler!$B$3)^INT((A29-1)/12)</f>
        <v>62500</v>
      </c>
      <c r="C29" s="3">
        <f>B29*Parametreler!$B$4</f>
        <v>1875</v>
      </c>
      <c r="D29" s="3">
        <f>B29*Parametreler!$B$5</f>
        <v>1875</v>
      </c>
      <c r="E29" s="3">
        <f t="shared" si="0"/>
        <v>3750</v>
      </c>
      <c r="F29" s="3">
        <f>E29*Parametreler!$B$6</f>
        <v>1125</v>
      </c>
      <c r="G29" s="3">
        <f t="shared" si="1"/>
        <v>4875</v>
      </c>
      <c r="H29" s="3">
        <f t="shared" si="2"/>
        <v>1827.4421056391623</v>
      </c>
      <c r="I29" s="3">
        <f t="shared" si="3"/>
        <v>126069.21613425425</v>
      </c>
    </row>
    <row r="30" spans="1:9" x14ac:dyDescent="0.2">
      <c r="A30" s="2">
        <v>29</v>
      </c>
      <c r="B30" s="3">
        <f>Parametreler!$B$2*(1+Parametreler!$B$3)^INT((A30-1)/12)</f>
        <v>62500</v>
      </c>
      <c r="C30" s="3">
        <f>B30*Parametreler!$B$4</f>
        <v>1875</v>
      </c>
      <c r="D30" s="3">
        <f>B30*Parametreler!$B$5</f>
        <v>1875</v>
      </c>
      <c r="E30" s="3">
        <f t="shared" si="0"/>
        <v>3750</v>
      </c>
      <c r="F30" s="3">
        <f>E30*Parametreler!$B$6</f>
        <v>1125</v>
      </c>
      <c r="G30" s="3">
        <f t="shared" si="1"/>
        <v>4875</v>
      </c>
      <c r="H30" s="3">
        <f t="shared" si="2"/>
        <v>1930.0529453316012</v>
      </c>
      <c r="I30" s="3">
        <f t="shared" si="3"/>
        <v>132874.26907958585</v>
      </c>
    </row>
    <row r="31" spans="1:9" x14ac:dyDescent="0.2">
      <c r="A31" s="2">
        <v>30</v>
      </c>
      <c r="B31" s="3">
        <f>Parametreler!$B$2*(1+Parametreler!$B$3)^INT((A31-1)/12)</f>
        <v>62500</v>
      </c>
      <c r="C31" s="3">
        <f>B31*Parametreler!$B$4</f>
        <v>1875</v>
      </c>
      <c r="D31" s="3">
        <f>B31*Parametreler!$B$5</f>
        <v>1875</v>
      </c>
      <c r="E31" s="3">
        <f t="shared" si="0"/>
        <v>3750</v>
      </c>
      <c r="F31" s="3">
        <f>E31*Parametreler!$B$6</f>
        <v>1125</v>
      </c>
      <c r="G31" s="3">
        <f t="shared" si="1"/>
        <v>4875</v>
      </c>
      <c r="H31" s="3">
        <f t="shared" si="2"/>
        <v>2034.2347026472642</v>
      </c>
      <c r="I31" s="3">
        <f t="shared" si="3"/>
        <v>139783.50378223311</v>
      </c>
    </row>
    <row r="32" spans="1:9" x14ac:dyDescent="0.2">
      <c r="A32" s="2">
        <v>31</v>
      </c>
      <c r="B32" s="3">
        <f>Parametreler!$B$2*(1+Parametreler!$B$3)^INT((A32-1)/12)</f>
        <v>62500</v>
      </c>
      <c r="C32" s="3">
        <f>B32*Parametreler!$B$4</f>
        <v>1875</v>
      </c>
      <c r="D32" s="3">
        <f>B32*Parametreler!$B$5</f>
        <v>1875</v>
      </c>
      <c r="E32" s="3">
        <f t="shared" si="0"/>
        <v>3750</v>
      </c>
      <c r="F32" s="3">
        <f>E32*Parametreler!$B$6</f>
        <v>1125</v>
      </c>
      <c r="G32" s="3">
        <f t="shared" si="1"/>
        <v>4875</v>
      </c>
      <c r="H32" s="3">
        <f t="shared" si="2"/>
        <v>2140.0114275031615</v>
      </c>
      <c r="I32" s="3">
        <f t="shared" si="3"/>
        <v>146798.51520973627</v>
      </c>
    </row>
    <row r="33" spans="1:9" x14ac:dyDescent="0.2">
      <c r="A33" s="2">
        <v>32</v>
      </c>
      <c r="B33" s="3">
        <f>Parametreler!$B$2*(1+Parametreler!$B$3)^INT((A33-1)/12)</f>
        <v>62500</v>
      </c>
      <c r="C33" s="3">
        <f>B33*Parametreler!$B$4</f>
        <v>1875</v>
      </c>
      <c r="D33" s="3">
        <f>B33*Parametreler!$B$5</f>
        <v>1875</v>
      </c>
      <c r="E33" s="3">
        <f t="shared" si="0"/>
        <v>3750</v>
      </c>
      <c r="F33" s="3">
        <f>E33*Parametreler!$B$6</f>
        <v>1125</v>
      </c>
      <c r="G33" s="3">
        <f t="shared" si="1"/>
        <v>4875</v>
      </c>
      <c r="H33" s="3">
        <f t="shared" si="2"/>
        <v>2247.4075380077984</v>
      </c>
      <c r="I33" s="3">
        <f t="shared" si="3"/>
        <v>153920.92274774407</v>
      </c>
    </row>
    <row r="34" spans="1:9" x14ac:dyDescent="0.2">
      <c r="A34" s="2">
        <v>33</v>
      </c>
      <c r="B34" s="3">
        <f>Parametreler!$B$2*(1+Parametreler!$B$3)^INT((A34-1)/12)</f>
        <v>62500</v>
      </c>
      <c r="C34" s="3">
        <f>B34*Parametreler!$B$4</f>
        <v>1875</v>
      </c>
      <c r="D34" s="3">
        <f>B34*Parametreler!$B$5</f>
        <v>1875</v>
      </c>
      <c r="E34" s="3">
        <f t="shared" ref="E34:E65" si="4">C34+D34</f>
        <v>3750</v>
      </c>
      <c r="F34" s="3">
        <f>E34*Parametreler!$B$6</f>
        <v>1125</v>
      </c>
      <c r="G34" s="3">
        <f t="shared" ref="G34:G65" si="5">E34+F34</f>
        <v>4875</v>
      </c>
      <c r="H34" s="3">
        <f t="shared" si="2"/>
        <v>2356.4478260979918</v>
      </c>
      <c r="I34" s="3">
        <f t="shared" si="3"/>
        <v>161152.37057384205</v>
      </c>
    </row>
    <row r="35" spans="1:9" x14ac:dyDescent="0.2">
      <c r="A35" s="2">
        <v>34</v>
      </c>
      <c r="B35" s="3">
        <f>Parametreler!$B$2*(1+Parametreler!$B$3)^INT((A35-1)/12)</f>
        <v>62500</v>
      </c>
      <c r="C35" s="3">
        <f>B35*Parametreler!$B$4</f>
        <v>1875</v>
      </c>
      <c r="D35" s="3">
        <f>B35*Parametreler!$B$5</f>
        <v>1875</v>
      </c>
      <c r="E35" s="3">
        <f t="shared" si="4"/>
        <v>3750</v>
      </c>
      <c r="F35" s="3">
        <f>E35*Parametreler!$B$6</f>
        <v>1125</v>
      </c>
      <c r="G35" s="3">
        <f t="shared" si="5"/>
        <v>4875</v>
      </c>
      <c r="H35" s="3">
        <f t="shared" ref="H35:H66" si="6">I34*$L$1</f>
        <v>2467.157463261984</v>
      </c>
      <c r="I35" s="3">
        <f t="shared" ref="I35:I66" si="7">I34+H35+G35</f>
        <v>168494.52803710403</v>
      </c>
    </row>
    <row r="36" spans="1:9" x14ac:dyDescent="0.2">
      <c r="A36" s="2">
        <v>35</v>
      </c>
      <c r="B36" s="3">
        <f>Parametreler!$B$2*(1+Parametreler!$B$3)^INT((A36-1)/12)</f>
        <v>62500</v>
      </c>
      <c r="C36" s="3">
        <f>B36*Parametreler!$B$4</f>
        <v>1875</v>
      </c>
      <c r="D36" s="3">
        <f>B36*Parametreler!$B$5</f>
        <v>1875</v>
      </c>
      <c r="E36" s="3">
        <f t="shared" si="4"/>
        <v>3750</v>
      </c>
      <c r="F36" s="3">
        <f>E36*Parametreler!$B$6</f>
        <v>1125</v>
      </c>
      <c r="G36" s="3">
        <f t="shared" si="5"/>
        <v>4875</v>
      </c>
      <c r="H36" s="3">
        <f t="shared" si="6"/>
        <v>2579.5620063501742</v>
      </c>
      <c r="I36" s="3">
        <f t="shared" si="7"/>
        <v>175949.0900434542</v>
      </c>
    </row>
    <row r="37" spans="1:9" x14ac:dyDescent="0.2">
      <c r="A37" s="2">
        <v>36</v>
      </c>
      <c r="B37" s="3">
        <f>Parametreler!$B$2*(1+Parametreler!$B$3)^INT((A37-1)/12)</f>
        <v>62500</v>
      </c>
      <c r="C37" s="3">
        <f>B37*Parametreler!$B$4</f>
        <v>1875</v>
      </c>
      <c r="D37" s="3">
        <f>B37*Parametreler!$B$5</f>
        <v>1875</v>
      </c>
      <c r="E37" s="3">
        <f t="shared" si="4"/>
        <v>3750</v>
      </c>
      <c r="F37" s="3">
        <f>E37*Parametreler!$B$6</f>
        <v>1125</v>
      </c>
      <c r="G37" s="3">
        <f t="shared" si="5"/>
        <v>4875</v>
      </c>
      <c r="H37" s="3">
        <f t="shared" si="6"/>
        <v>2693.6874034748093</v>
      </c>
      <c r="I37" s="3">
        <f t="shared" si="7"/>
        <v>183517.77744692902</v>
      </c>
    </row>
    <row r="38" spans="1:9" x14ac:dyDescent="0.2">
      <c r="A38" s="2">
        <v>37</v>
      </c>
      <c r="B38" s="3">
        <f>Parametreler!$B$2*(1+Parametreler!$B$3)^INT((A38-1)/12)</f>
        <v>78125</v>
      </c>
      <c r="C38" s="3">
        <f>B38*Parametreler!$B$4</f>
        <v>2343.75</v>
      </c>
      <c r="D38" s="3">
        <f>B38*Parametreler!$B$5</f>
        <v>2343.75</v>
      </c>
      <c r="E38" s="3">
        <f t="shared" si="4"/>
        <v>4687.5</v>
      </c>
      <c r="F38" s="3">
        <f>E38*Parametreler!$B$6</f>
        <v>1406.25</v>
      </c>
      <c r="G38" s="3">
        <f t="shared" si="5"/>
        <v>6093.75</v>
      </c>
      <c r="H38" s="3">
        <f t="shared" si="6"/>
        <v>2809.559999999994</v>
      </c>
      <c r="I38" s="3">
        <f t="shared" si="7"/>
        <v>192421.08744692901</v>
      </c>
    </row>
    <row r="39" spans="1:9" x14ac:dyDescent="0.2">
      <c r="A39" s="2">
        <v>38</v>
      </c>
      <c r="B39" s="3">
        <f>Parametreler!$B$2*(1+Parametreler!$B$3)^INT((A39-1)/12)</f>
        <v>78125</v>
      </c>
      <c r="C39" s="3">
        <f>B39*Parametreler!$B$4</f>
        <v>2343.75</v>
      </c>
      <c r="D39" s="3">
        <f>B39*Parametreler!$B$5</f>
        <v>2343.75</v>
      </c>
      <c r="E39" s="3">
        <f t="shared" si="4"/>
        <v>4687.5</v>
      </c>
      <c r="F39" s="3">
        <f>E39*Parametreler!$B$6</f>
        <v>1406.25</v>
      </c>
      <c r="G39" s="3">
        <f t="shared" si="5"/>
        <v>6093.75</v>
      </c>
      <c r="H39" s="3">
        <f t="shared" si="6"/>
        <v>2945.8649617949559</v>
      </c>
      <c r="I39" s="3">
        <f t="shared" si="7"/>
        <v>201460.70240872397</v>
      </c>
    </row>
    <row r="40" spans="1:9" x14ac:dyDescent="0.2">
      <c r="A40" s="2">
        <v>39</v>
      </c>
      <c r="B40" s="3">
        <f>Parametreler!$B$2*(1+Parametreler!$B$3)^INT((A40-1)/12)</f>
        <v>78125</v>
      </c>
      <c r="C40" s="3">
        <f>B40*Parametreler!$B$4</f>
        <v>2343.75</v>
      </c>
      <c r="D40" s="3">
        <f>B40*Parametreler!$B$5</f>
        <v>2343.75</v>
      </c>
      <c r="E40" s="3">
        <f t="shared" si="4"/>
        <v>4687.5</v>
      </c>
      <c r="F40" s="3">
        <f>E40*Parametreler!$B$6</f>
        <v>1406.25</v>
      </c>
      <c r="G40" s="3">
        <f t="shared" si="5"/>
        <v>6093.75</v>
      </c>
      <c r="H40" s="3">
        <f t="shared" si="6"/>
        <v>3084.2566803814843</v>
      </c>
      <c r="I40" s="3">
        <f t="shared" si="7"/>
        <v>210638.70908910545</v>
      </c>
    </row>
    <row r="41" spans="1:9" x14ac:dyDescent="0.2">
      <c r="A41" s="2">
        <v>40</v>
      </c>
      <c r="B41" s="3">
        <f>Parametreler!$B$2*(1+Parametreler!$B$3)^INT((A41-1)/12)</f>
        <v>78125</v>
      </c>
      <c r="C41" s="3">
        <f>B41*Parametreler!$B$4</f>
        <v>2343.75</v>
      </c>
      <c r="D41" s="3">
        <f>B41*Parametreler!$B$5</f>
        <v>2343.75</v>
      </c>
      <c r="E41" s="3">
        <f t="shared" si="4"/>
        <v>4687.5</v>
      </c>
      <c r="F41" s="3">
        <f>E41*Parametreler!$B$6</f>
        <v>1406.25</v>
      </c>
      <c r="G41" s="3">
        <f t="shared" si="5"/>
        <v>6093.75</v>
      </c>
      <c r="H41" s="3">
        <f t="shared" si="6"/>
        <v>3224.7671029011208</v>
      </c>
      <c r="I41" s="3">
        <f t="shared" si="7"/>
        <v>219957.22619200658</v>
      </c>
    </row>
    <row r="42" spans="1:9" x14ac:dyDescent="0.2">
      <c r="A42" s="2">
        <v>41</v>
      </c>
      <c r="B42" s="3">
        <f>Parametreler!$B$2*(1+Parametreler!$B$3)^INT((A42-1)/12)</f>
        <v>78125</v>
      </c>
      <c r="C42" s="3">
        <f>B42*Parametreler!$B$4</f>
        <v>2343.75</v>
      </c>
      <c r="D42" s="3">
        <f>B42*Parametreler!$B$5</f>
        <v>2343.75</v>
      </c>
      <c r="E42" s="3">
        <f t="shared" si="4"/>
        <v>4687.5</v>
      </c>
      <c r="F42" s="3">
        <f>E42*Parametreler!$B$6</f>
        <v>1406.25</v>
      </c>
      <c r="G42" s="3">
        <f t="shared" si="5"/>
        <v>6093.75</v>
      </c>
      <c r="H42" s="3">
        <f t="shared" si="6"/>
        <v>3367.4286655892261</v>
      </c>
      <c r="I42" s="3">
        <f t="shared" si="7"/>
        <v>229418.4048575958</v>
      </c>
    </row>
    <row r="43" spans="1:9" x14ac:dyDescent="0.2">
      <c r="A43" s="2">
        <v>42</v>
      </c>
      <c r="B43" s="3">
        <f>Parametreler!$B$2*(1+Parametreler!$B$3)^INT((A43-1)/12)</f>
        <v>78125</v>
      </c>
      <c r="C43" s="3">
        <f>B43*Parametreler!$B$4</f>
        <v>2343.75</v>
      </c>
      <c r="D43" s="3">
        <f>B43*Parametreler!$B$5</f>
        <v>2343.75</v>
      </c>
      <c r="E43" s="3">
        <f t="shared" si="4"/>
        <v>4687.5</v>
      </c>
      <c r="F43" s="3">
        <f>E43*Parametreler!$B$6</f>
        <v>1406.25</v>
      </c>
      <c r="G43" s="3">
        <f t="shared" si="5"/>
        <v>6093.75</v>
      </c>
      <c r="H43" s="3">
        <f t="shared" si="6"/>
        <v>3512.2743012627502</v>
      </c>
      <c r="I43" s="3">
        <f t="shared" si="7"/>
        <v>239024.42915885855</v>
      </c>
    </row>
    <row r="44" spans="1:9" x14ac:dyDescent="0.2">
      <c r="A44" s="2">
        <v>43</v>
      </c>
      <c r="B44" s="3">
        <f>Parametreler!$B$2*(1+Parametreler!$B$3)^INT((A44-1)/12)</f>
        <v>78125</v>
      </c>
      <c r="C44" s="3">
        <f>B44*Parametreler!$B$4</f>
        <v>2343.75</v>
      </c>
      <c r="D44" s="3">
        <f>B44*Parametreler!$B$5</f>
        <v>2343.75</v>
      </c>
      <c r="E44" s="3">
        <f t="shared" si="4"/>
        <v>4687.5</v>
      </c>
      <c r="F44" s="3">
        <f>E44*Parametreler!$B$6</f>
        <v>1406.25</v>
      </c>
      <c r="G44" s="3">
        <f t="shared" si="5"/>
        <v>6093.75</v>
      </c>
      <c r="H44" s="3">
        <f t="shared" si="6"/>
        <v>3659.3374469226333</v>
      </c>
      <c r="I44" s="3">
        <f t="shared" si="7"/>
        <v>248777.51660578119</v>
      </c>
    </row>
    <row r="45" spans="1:9" x14ac:dyDescent="0.2">
      <c r="A45" s="2">
        <v>44</v>
      </c>
      <c r="B45" s="3">
        <f>Parametreler!$B$2*(1+Parametreler!$B$3)^INT((A45-1)/12)</f>
        <v>78125</v>
      </c>
      <c r="C45" s="3">
        <f>B45*Parametreler!$B$4</f>
        <v>2343.75</v>
      </c>
      <c r="D45" s="3">
        <f>B45*Parametreler!$B$5</f>
        <v>2343.75</v>
      </c>
      <c r="E45" s="3">
        <f t="shared" si="4"/>
        <v>4687.5</v>
      </c>
      <c r="F45" s="3">
        <f>E45*Parametreler!$B$6</f>
        <v>1406.25</v>
      </c>
      <c r="G45" s="3">
        <f t="shared" si="5"/>
        <v>6093.75</v>
      </c>
      <c r="H45" s="3">
        <f t="shared" si="6"/>
        <v>3808.6520514725939</v>
      </c>
      <c r="I45" s="3">
        <f t="shared" si="7"/>
        <v>258679.91865725379</v>
      </c>
    </row>
    <row r="46" spans="1:9" x14ac:dyDescent="0.2">
      <c r="A46" s="2">
        <v>45</v>
      </c>
      <c r="B46" s="3">
        <f>Parametreler!$B$2*(1+Parametreler!$B$3)^INT((A46-1)/12)</f>
        <v>78125</v>
      </c>
      <c r="C46" s="3">
        <f>B46*Parametreler!$B$4</f>
        <v>2343.75</v>
      </c>
      <c r="D46" s="3">
        <f>B46*Parametreler!$B$5</f>
        <v>2343.75</v>
      </c>
      <c r="E46" s="3">
        <f t="shared" si="4"/>
        <v>4687.5</v>
      </c>
      <c r="F46" s="3">
        <f>E46*Parametreler!$B$6</f>
        <v>1406.25</v>
      </c>
      <c r="G46" s="3">
        <f t="shared" si="5"/>
        <v>6093.75</v>
      </c>
      <c r="H46" s="3">
        <f t="shared" si="6"/>
        <v>3960.2525835560914</v>
      </c>
      <c r="I46" s="3">
        <f t="shared" si="7"/>
        <v>268733.9212408099</v>
      </c>
    </row>
    <row r="47" spans="1:9" x14ac:dyDescent="0.2">
      <c r="A47" s="2">
        <v>46</v>
      </c>
      <c r="B47" s="3">
        <f>Parametreler!$B$2*(1+Parametreler!$B$3)^INT((A47-1)/12)</f>
        <v>78125</v>
      </c>
      <c r="C47" s="3">
        <f>B47*Parametreler!$B$4</f>
        <v>2343.75</v>
      </c>
      <c r="D47" s="3">
        <f>B47*Parametreler!$B$5</f>
        <v>2343.75</v>
      </c>
      <c r="E47" s="3">
        <f t="shared" si="4"/>
        <v>4687.5</v>
      </c>
      <c r="F47" s="3">
        <f>E47*Parametreler!$B$6</f>
        <v>1406.25</v>
      </c>
      <c r="G47" s="3">
        <f t="shared" si="5"/>
        <v>6093.75</v>
      </c>
      <c r="H47" s="3">
        <f t="shared" si="6"/>
        <v>4114.1740395132647</v>
      </c>
      <c r="I47" s="3">
        <f t="shared" si="7"/>
        <v>278941.84528032318</v>
      </c>
    </row>
    <row r="48" spans="1:9" x14ac:dyDescent="0.2">
      <c r="A48" s="2">
        <v>47</v>
      </c>
      <c r="B48" s="3">
        <f>Parametreler!$B$2*(1+Parametreler!$B$3)^INT((A48-1)/12)</f>
        <v>78125</v>
      </c>
      <c r="C48" s="3">
        <f>B48*Parametreler!$B$4</f>
        <v>2343.75</v>
      </c>
      <c r="D48" s="3">
        <f>B48*Parametreler!$B$5</f>
        <v>2343.75</v>
      </c>
      <c r="E48" s="3">
        <f t="shared" si="4"/>
        <v>4687.5</v>
      </c>
      <c r="F48" s="3">
        <f>E48*Parametreler!$B$6</f>
        <v>1406.25</v>
      </c>
      <c r="G48" s="3">
        <f t="shared" si="5"/>
        <v>6093.75</v>
      </c>
      <c r="H48" s="3">
        <f t="shared" si="6"/>
        <v>4270.4519514596905</v>
      </c>
      <c r="I48" s="3">
        <f t="shared" si="7"/>
        <v>289306.04723178287</v>
      </c>
    </row>
    <row r="49" spans="1:9" x14ac:dyDescent="0.2">
      <c r="A49" s="2">
        <v>48</v>
      </c>
      <c r="B49" s="3">
        <f>Parametreler!$B$2*(1+Parametreler!$B$3)^INT((A49-1)/12)</f>
        <v>78125</v>
      </c>
      <c r="C49" s="3">
        <f>B49*Parametreler!$B$4</f>
        <v>2343.75</v>
      </c>
      <c r="D49" s="3">
        <f>B49*Parametreler!$B$5</f>
        <v>2343.75</v>
      </c>
      <c r="E49" s="3">
        <f t="shared" si="4"/>
        <v>4687.5</v>
      </c>
      <c r="F49" s="3">
        <f>E49*Parametreler!$B$6</f>
        <v>1406.25</v>
      </c>
      <c r="G49" s="3">
        <f t="shared" si="5"/>
        <v>6093.75</v>
      </c>
      <c r="H49" s="3">
        <f t="shared" si="6"/>
        <v>4429.1223954888192</v>
      </c>
      <c r="I49" s="3">
        <f t="shared" si="7"/>
        <v>299828.91962727171</v>
      </c>
    </row>
    <row r="50" spans="1:9" x14ac:dyDescent="0.2">
      <c r="A50" s="2">
        <v>49</v>
      </c>
      <c r="B50" s="3">
        <f>Parametreler!$B$2*(1+Parametreler!$B$3)^INT((A50-1)/12)</f>
        <v>97656.25</v>
      </c>
      <c r="C50" s="3">
        <f>B50*Parametreler!$B$4</f>
        <v>2929.6875</v>
      </c>
      <c r="D50" s="3">
        <f>B50*Parametreler!$B$5</f>
        <v>2929.6875</v>
      </c>
      <c r="E50" s="3">
        <f t="shared" si="4"/>
        <v>5859.375</v>
      </c>
      <c r="F50" s="3">
        <f>E50*Parametreler!$B$6</f>
        <v>1757.8125</v>
      </c>
      <c r="G50" s="3">
        <f t="shared" si="5"/>
        <v>7617.1875</v>
      </c>
      <c r="H50" s="3">
        <f t="shared" si="6"/>
        <v>4590.2219999999907</v>
      </c>
      <c r="I50" s="3">
        <f t="shared" si="7"/>
        <v>312036.32912727172</v>
      </c>
    </row>
    <row r="51" spans="1:9" x14ac:dyDescent="0.2">
      <c r="A51" s="2">
        <v>50</v>
      </c>
      <c r="B51" s="3">
        <f>Parametreler!$B$2*(1+Parametreler!$B$3)^INT((A51-1)/12)</f>
        <v>97656.25</v>
      </c>
      <c r="C51" s="3">
        <f>B51*Parametreler!$B$4</f>
        <v>2929.6875</v>
      </c>
      <c r="D51" s="3">
        <f>B51*Parametreler!$B$5</f>
        <v>2929.6875</v>
      </c>
      <c r="E51" s="3">
        <f t="shared" si="4"/>
        <v>5859.375</v>
      </c>
      <c r="F51" s="3">
        <f>E51*Parametreler!$B$6</f>
        <v>1757.8125</v>
      </c>
      <c r="G51" s="3">
        <f t="shared" si="5"/>
        <v>7617.1875</v>
      </c>
      <c r="H51" s="3">
        <f t="shared" si="6"/>
        <v>4777.1109756183796</v>
      </c>
      <c r="I51" s="3">
        <f t="shared" si="7"/>
        <v>324430.62760289008</v>
      </c>
    </row>
    <row r="52" spans="1:9" x14ac:dyDescent="0.2">
      <c r="A52" s="2">
        <v>51</v>
      </c>
      <c r="B52" s="3">
        <f>Parametreler!$B$2*(1+Parametreler!$B$3)^INT((A52-1)/12)</f>
        <v>97656.25</v>
      </c>
      <c r="C52" s="3">
        <f>B52*Parametreler!$B$4</f>
        <v>2929.6875</v>
      </c>
      <c r="D52" s="3">
        <f>B52*Parametreler!$B$5</f>
        <v>2929.6875</v>
      </c>
      <c r="E52" s="3">
        <f t="shared" si="4"/>
        <v>5859.375</v>
      </c>
      <c r="F52" s="3">
        <f>E52*Parametreler!$B$6</f>
        <v>1757.8125</v>
      </c>
      <c r="G52" s="3">
        <f t="shared" si="5"/>
        <v>7617.1875</v>
      </c>
      <c r="H52" s="3">
        <f t="shared" si="6"/>
        <v>4966.8611224957222</v>
      </c>
      <c r="I52" s="3">
        <f t="shared" si="7"/>
        <v>337014.6762253858</v>
      </c>
    </row>
    <row r="53" spans="1:9" x14ac:dyDescent="0.2">
      <c r="A53" s="2">
        <v>52</v>
      </c>
      <c r="B53" s="3">
        <f>Parametreler!$B$2*(1+Parametreler!$B$3)^INT((A53-1)/12)</f>
        <v>97656.25</v>
      </c>
      <c r="C53" s="3">
        <f>B53*Parametreler!$B$4</f>
        <v>2929.6875</v>
      </c>
      <c r="D53" s="3">
        <f>B53*Parametreler!$B$5</f>
        <v>2929.6875</v>
      </c>
      <c r="E53" s="3">
        <f t="shared" si="4"/>
        <v>5859.375</v>
      </c>
      <c r="F53" s="3">
        <f>E53*Parametreler!$B$6</f>
        <v>1757.8125</v>
      </c>
      <c r="G53" s="3">
        <f t="shared" si="5"/>
        <v>7617.1875</v>
      </c>
      <c r="H53" s="3">
        <f t="shared" si="6"/>
        <v>5159.5162436490036</v>
      </c>
      <c r="I53" s="3">
        <f t="shared" si="7"/>
        <v>349791.37996903481</v>
      </c>
    </row>
    <row r="54" spans="1:9" x14ac:dyDescent="0.2">
      <c r="A54" s="2">
        <v>53</v>
      </c>
      <c r="B54" s="3">
        <f>Parametreler!$B$2*(1+Parametreler!$B$3)^INT((A54-1)/12)</f>
        <v>97656.25</v>
      </c>
      <c r="C54" s="3">
        <f>B54*Parametreler!$B$4</f>
        <v>2929.6875</v>
      </c>
      <c r="D54" s="3">
        <f>B54*Parametreler!$B$5</f>
        <v>2929.6875</v>
      </c>
      <c r="E54" s="3">
        <f t="shared" si="4"/>
        <v>5859.375</v>
      </c>
      <c r="F54" s="3">
        <f>E54*Parametreler!$B$6</f>
        <v>1757.8125</v>
      </c>
      <c r="G54" s="3">
        <f t="shared" si="5"/>
        <v>7617.1875</v>
      </c>
      <c r="H54" s="3">
        <f t="shared" si="6"/>
        <v>5355.1208126962028</v>
      </c>
      <c r="I54" s="3">
        <f t="shared" si="7"/>
        <v>362763.68828173104</v>
      </c>
    </row>
    <row r="55" spans="1:9" x14ac:dyDescent="0.2">
      <c r="A55" s="2">
        <v>54</v>
      </c>
      <c r="B55" s="3">
        <f>Parametreler!$B$2*(1+Parametreler!$B$3)^INT((A55-1)/12)</f>
        <v>97656.25</v>
      </c>
      <c r="C55" s="3">
        <f>B55*Parametreler!$B$4</f>
        <v>2929.6875</v>
      </c>
      <c r="D55" s="3">
        <f>B55*Parametreler!$B$5</f>
        <v>2929.6875</v>
      </c>
      <c r="E55" s="3">
        <f t="shared" si="4"/>
        <v>5859.375</v>
      </c>
      <c r="F55" s="3">
        <f>E55*Parametreler!$B$6</f>
        <v>1757.8125</v>
      </c>
      <c r="G55" s="3">
        <f t="shared" si="5"/>
        <v>7617.1875</v>
      </c>
      <c r="H55" s="3">
        <f t="shared" si="6"/>
        <v>5553.719984122843</v>
      </c>
      <c r="I55" s="3">
        <f t="shared" si="7"/>
        <v>375934.59576585388</v>
      </c>
    </row>
    <row r="56" spans="1:9" x14ac:dyDescent="0.2">
      <c r="A56" s="2">
        <v>55</v>
      </c>
      <c r="B56" s="3">
        <f>Parametreler!$B$2*(1+Parametreler!$B$3)^INT((A56-1)/12)</f>
        <v>97656.25</v>
      </c>
      <c r="C56" s="3">
        <f>B56*Parametreler!$B$4</f>
        <v>2929.6875</v>
      </c>
      <c r="D56" s="3">
        <f>B56*Parametreler!$B$5</f>
        <v>2929.6875</v>
      </c>
      <c r="E56" s="3">
        <f t="shared" si="4"/>
        <v>5859.375</v>
      </c>
      <c r="F56" s="3">
        <f>E56*Parametreler!$B$6</f>
        <v>1757.8125</v>
      </c>
      <c r="G56" s="3">
        <f t="shared" si="5"/>
        <v>7617.1875</v>
      </c>
      <c r="H56" s="3">
        <f t="shared" si="6"/>
        <v>5755.3596037057105</v>
      </c>
      <c r="I56" s="3">
        <f t="shared" si="7"/>
        <v>389307.14286955958</v>
      </c>
    </row>
    <row r="57" spans="1:9" x14ac:dyDescent="0.2">
      <c r="A57" s="2">
        <v>56</v>
      </c>
      <c r="B57" s="3">
        <f>Parametreler!$B$2*(1+Parametreler!$B$3)^INT((A57-1)/12)</f>
        <v>97656.25</v>
      </c>
      <c r="C57" s="3">
        <f>B57*Parametreler!$B$4</f>
        <v>2929.6875</v>
      </c>
      <c r="D57" s="3">
        <f>B57*Parametreler!$B$5</f>
        <v>2929.6875</v>
      </c>
      <c r="E57" s="3">
        <f t="shared" si="4"/>
        <v>5859.375</v>
      </c>
      <c r="F57" s="3">
        <f>E57*Parametreler!$B$6</f>
        <v>1757.8125</v>
      </c>
      <c r="G57" s="3">
        <f t="shared" si="5"/>
        <v>7617.1875</v>
      </c>
      <c r="H57" s="3">
        <f t="shared" si="6"/>
        <v>5960.0862190961589</v>
      </c>
      <c r="I57" s="3">
        <f t="shared" si="7"/>
        <v>402884.41658865573</v>
      </c>
    </row>
    <row r="58" spans="1:9" x14ac:dyDescent="0.2">
      <c r="A58" s="2">
        <v>57</v>
      </c>
      <c r="B58" s="3">
        <f>Parametreler!$B$2*(1+Parametreler!$B$3)^INT((A58-1)/12)</f>
        <v>97656.25</v>
      </c>
      <c r="C58" s="3">
        <f>B58*Parametreler!$B$4</f>
        <v>2929.6875</v>
      </c>
      <c r="D58" s="3">
        <f>B58*Parametreler!$B$5</f>
        <v>2929.6875</v>
      </c>
      <c r="E58" s="3">
        <f t="shared" si="4"/>
        <v>5859.375</v>
      </c>
      <c r="F58" s="3">
        <f>E58*Parametreler!$B$6</f>
        <v>1757.8125</v>
      </c>
      <c r="G58" s="3">
        <f t="shared" si="5"/>
        <v>7617.1875</v>
      </c>
      <c r="H58" s="3">
        <f t="shared" si="6"/>
        <v>6167.9470905654371</v>
      </c>
      <c r="I58" s="3">
        <f t="shared" si="7"/>
        <v>416669.55117922119</v>
      </c>
    </row>
    <row r="59" spans="1:9" x14ac:dyDescent="0.2">
      <c r="A59" s="2">
        <v>58</v>
      </c>
      <c r="B59" s="3">
        <f>Parametreler!$B$2*(1+Parametreler!$B$3)^INT((A59-1)/12)</f>
        <v>97656.25</v>
      </c>
      <c r="C59" s="3">
        <f>B59*Parametreler!$B$4</f>
        <v>2929.6875</v>
      </c>
      <c r="D59" s="3">
        <f>B59*Parametreler!$B$5</f>
        <v>2929.6875</v>
      </c>
      <c r="E59" s="3">
        <f t="shared" si="4"/>
        <v>5859.375</v>
      </c>
      <c r="F59" s="3">
        <f>E59*Parametreler!$B$6</f>
        <v>1757.8125</v>
      </c>
      <c r="G59" s="3">
        <f t="shared" si="5"/>
        <v>7617.1875</v>
      </c>
      <c r="H59" s="3">
        <f t="shared" si="6"/>
        <v>6378.9902019145229</v>
      </c>
      <c r="I59" s="3">
        <f t="shared" si="7"/>
        <v>430665.7288811357</v>
      </c>
    </row>
    <row r="60" spans="1:9" x14ac:dyDescent="0.2">
      <c r="A60" s="2">
        <v>59</v>
      </c>
      <c r="B60" s="3">
        <f>Parametreler!$B$2*(1+Parametreler!$B$3)^INT((A60-1)/12)</f>
        <v>97656.25</v>
      </c>
      <c r="C60" s="3">
        <f>B60*Parametreler!$B$4</f>
        <v>2929.6875</v>
      </c>
      <c r="D60" s="3">
        <f>B60*Parametreler!$B$5</f>
        <v>2929.6875</v>
      </c>
      <c r="E60" s="3">
        <f t="shared" si="4"/>
        <v>5859.375</v>
      </c>
      <c r="F60" s="3">
        <f>E60*Parametreler!$B$6</f>
        <v>1757.8125</v>
      </c>
      <c r="G60" s="3">
        <f t="shared" si="5"/>
        <v>7617.1875</v>
      </c>
      <c r="H60" s="3">
        <f t="shared" si="6"/>
        <v>6593.2642715509792</v>
      </c>
      <c r="I60" s="3">
        <f t="shared" si="7"/>
        <v>444876.18065268669</v>
      </c>
    </row>
    <row r="61" spans="1:9" x14ac:dyDescent="0.2">
      <c r="A61" s="2">
        <v>60</v>
      </c>
      <c r="B61" s="3">
        <f>Parametreler!$B$2*(1+Parametreler!$B$3)^INT((A61-1)/12)</f>
        <v>97656.25</v>
      </c>
      <c r="C61" s="3">
        <f>B61*Parametreler!$B$4</f>
        <v>2929.6875</v>
      </c>
      <c r="D61" s="3">
        <f>B61*Parametreler!$B$5</f>
        <v>2929.6875</v>
      </c>
      <c r="E61" s="3">
        <f t="shared" si="4"/>
        <v>5859.375</v>
      </c>
      <c r="F61" s="3">
        <f>E61*Parametreler!$B$6</f>
        <v>1757.8125</v>
      </c>
      <c r="G61" s="3">
        <f t="shared" si="5"/>
        <v>7617.1875</v>
      </c>
      <c r="H61" s="3">
        <f t="shared" si="6"/>
        <v>6810.8187637353913</v>
      </c>
      <c r="I61" s="3">
        <f t="shared" si="7"/>
        <v>459304.1869164221</v>
      </c>
    </row>
    <row r="62" spans="1:9" x14ac:dyDescent="0.2">
      <c r="A62" s="2">
        <v>61</v>
      </c>
      <c r="B62" s="3">
        <f>Parametreler!$B$2*(1+Parametreler!$B$3)^INT((A62-1)/12)</f>
        <v>122070.3125</v>
      </c>
      <c r="C62" s="3">
        <f>B62*Parametreler!$B$4</f>
        <v>3662.109375</v>
      </c>
      <c r="D62" s="3">
        <f>B62*Parametreler!$B$5</f>
        <v>3662.109375</v>
      </c>
      <c r="E62" s="3">
        <f t="shared" si="4"/>
        <v>7324.21875</v>
      </c>
      <c r="F62" s="3">
        <f>E62*Parametreler!$B$6</f>
        <v>2197.265625</v>
      </c>
      <c r="G62" s="3">
        <f t="shared" si="5"/>
        <v>9521.484375</v>
      </c>
      <c r="H62" s="3">
        <f t="shared" si="6"/>
        <v>7031.7038999999859</v>
      </c>
      <c r="I62" s="3">
        <f t="shared" si="7"/>
        <v>475857.37519142206</v>
      </c>
    </row>
    <row r="63" spans="1:9" x14ac:dyDescent="0.2">
      <c r="A63" s="2">
        <v>62</v>
      </c>
      <c r="B63" s="3">
        <f>Parametreler!$B$2*(1+Parametreler!$B$3)^INT((A63-1)/12)</f>
        <v>122070.3125</v>
      </c>
      <c r="C63" s="3">
        <f>B63*Parametreler!$B$4</f>
        <v>3662.109375</v>
      </c>
      <c r="D63" s="3">
        <f>B63*Parametreler!$B$5</f>
        <v>3662.109375</v>
      </c>
      <c r="E63" s="3">
        <f t="shared" si="4"/>
        <v>7324.21875</v>
      </c>
      <c r="F63" s="3">
        <f>E63*Parametreler!$B$6</f>
        <v>2197.265625</v>
      </c>
      <c r="G63" s="3">
        <f t="shared" si="5"/>
        <v>9521.484375</v>
      </c>
      <c r="H63" s="3">
        <f t="shared" si="6"/>
        <v>7285.1244475725944</v>
      </c>
      <c r="I63" s="3">
        <f t="shared" si="7"/>
        <v>492663.98401399463</v>
      </c>
    </row>
    <row r="64" spans="1:9" x14ac:dyDescent="0.2">
      <c r="A64" s="2">
        <v>63</v>
      </c>
      <c r="B64" s="3">
        <f>Parametreler!$B$2*(1+Parametreler!$B$3)^INT((A64-1)/12)</f>
        <v>122070.3125</v>
      </c>
      <c r="C64" s="3">
        <f>B64*Parametreler!$B$4</f>
        <v>3662.109375</v>
      </c>
      <c r="D64" s="3">
        <f>B64*Parametreler!$B$5</f>
        <v>3662.109375</v>
      </c>
      <c r="E64" s="3">
        <f t="shared" si="4"/>
        <v>7324.21875</v>
      </c>
      <c r="F64" s="3">
        <f>E64*Parametreler!$B$6</f>
        <v>2197.265625</v>
      </c>
      <c r="G64" s="3">
        <f t="shared" si="5"/>
        <v>9521.484375</v>
      </c>
      <c r="H64" s="3">
        <f t="shared" si="6"/>
        <v>7542.4247295422911</v>
      </c>
      <c r="I64" s="3">
        <f t="shared" si="7"/>
        <v>509727.89311853691</v>
      </c>
    </row>
    <row r="65" spans="1:9" x14ac:dyDescent="0.2">
      <c r="A65" s="2">
        <v>64</v>
      </c>
      <c r="B65" s="3">
        <f>Parametreler!$B$2*(1+Parametreler!$B$3)^INT((A65-1)/12)</f>
        <v>122070.3125</v>
      </c>
      <c r="C65" s="3">
        <f>B65*Parametreler!$B$4</f>
        <v>3662.109375</v>
      </c>
      <c r="D65" s="3">
        <f>B65*Parametreler!$B$5</f>
        <v>3662.109375</v>
      </c>
      <c r="E65" s="3">
        <f t="shared" si="4"/>
        <v>7324.21875</v>
      </c>
      <c r="F65" s="3">
        <f>E65*Parametreler!$B$6</f>
        <v>2197.265625</v>
      </c>
      <c r="G65" s="3">
        <f t="shared" si="5"/>
        <v>9521.484375</v>
      </c>
      <c r="H65" s="3">
        <f t="shared" si="6"/>
        <v>7803.6641425883754</v>
      </c>
      <c r="I65" s="3">
        <f t="shared" si="7"/>
        <v>527053.0416361253</v>
      </c>
    </row>
    <row r="66" spans="1:9" x14ac:dyDescent="0.2">
      <c r="A66" s="2">
        <v>65</v>
      </c>
      <c r="B66" s="3">
        <f>Parametreler!$B$2*(1+Parametreler!$B$3)^INT((A66-1)/12)</f>
        <v>122070.3125</v>
      </c>
      <c r="C66" s="3">
        <f>B66*Parametreler!$B$4</f>
        <v>3662.109375</v>
      </c>
      <c r="D66" s="3">
        <f>B66*Parametreler!$B$5</f>
        <v>3662.109375</v>
      </c>
      <c r="E66" s="3">
        <f t="shared" ref="E66:E97" si="8">C66+D66</f>
        <v>7324.21875</v>
      </c>
      <c r="F66" s="3">
        <f>E66*Parametreler!$B$6</f>
        <v>2197.265625</v>
      </c>
      <c r="G66" s="3">
        <f t="shared" ref="G66:G97" si="9">E66+F66</f>
        <v>9521.484375</v>
      </c>
      <c r="H66" s="3">
        <f t="shared" si="6"/>
        <v>8068.9029927218562</v>
      </c>
      <c r="I66" s="3">
        <f t="shared" si="7"/>
        <v>544643.42900384718</v>
      </c>
    </row>
    <row r="67" spans="1:9" x14ac:dyDescent="0.2">
      <c r="A67" s="2">
        <v>66</v>
      </c>
      <c r="B67" s="3">
        <f>Parametreler!$B$2*(1+Parametreler!$B$3)^INT((A67-1)/12)</f>
        <v>122070.3125</v>
      </c>
      <c r="C67" s="3">
        <f>B67*Parametreler!$B$4</f>
        <v>3662.109375</v>
      </c>
      <c r="D67" s="3">
        <f>B67*Parametreler!$B$5</f>
        <v>3662.109375</v>
      </c>
      <c r="E67" s="3">
        <f t="shared" si="8"/>
        <v>7324.21875</v>
      </c>
      <c r="F67" s="3">
        <f>E67*Parametreler!$B$6</f>
        <v>2197.265625</v>
      </c>
      <c r="G67" s="3">
        <f t="shared" si="9"/>
        <v>9521.484375</v>
      </c>
      <c r="H67" s="3">
        <f t="shared" ref="H67:H98" si="10">I66*$L$1</f>
        <v>8338.2025092068379</v>
      </c>
      <c r="I67" s="3">
        <f t="shared" ref="I67:I98" si="11">I66+H67+G67</f>
        <v>562503.11588805402</v>
      </c>
    </row>
    <row r="68" spans="1:9" x14ac:dyDescent="0.2">
      <c r="A68" s="2">
        <v>67</v>
      </c>
      <c r="B68" s="3">
        <f>Parametreler!$B$2*(1+Parametreler!$B$3)^INT((A68-1)/12)</f>
        <v>122070.3125</v>
      </c>
      <c r="C68" s="3">
        <f>B68*Parametreler!$B$4</f>
        <v>3662.109375</v>
      </c>
      <c r="D68" s="3">
        <f>B68*Parametreler!$B$5</f>
        <v>3662.109375</v>
      </c>
      <c r="E68" s="3">
        <f t="shared" si="8"/>
        <v>7324.21875</v>
      </c>
      <c r="F68" s="3">
        <f>E68*Parametreler!$B$6</f>
        <v>2197.265625</v>
      </c>
      <c r="G68" s="3">
        <f t="shared" si="9"/>
        <v>9521.484375</v>
      </c>
      <c r="H68" s="3">
        <f t="shared" si="10"/>
        <v>8611.6248586950387</v>
      </c>
      <c r="I68" s="3">
        <f t="shared" si="11"/>
        <v>580636.2251217491</v>
      </c>
    </row>
    <row r="69" spans="1:9" x14ac:dyDescent="0.2">
      <c r="A69" s="2">
        <v>68</v>
      </c>
      <c r="B69" s="3">
        <f>Parametreler!$B$2*(1+Parametreler!$B$3)^INT((A69-1)/12)</f>
        <v>122070.3125</v>
      </c>
      <c r="C69" s="3">
        <f>B69*Parametreler!$B$4</f>
        <v>3662.109375</v>
      </c>
      <c r="D69" s="3">
        <f>B69*Parametreler!$B$5</f>
        <v>3662.109375</v>
      </c>
      <c r="E69" s="3">
        <f t="shared" si="8"/>
        <v>7324.21875</v>
      </c>
      <c r="F69" s="3">
        <f>E69*Parametreler!$B$6</f>
        <v>2197.265625</v>
      </c>
      <c r="G69" s="3">
        <f t="shared" si="9"/>
        <v>9521.484375</v>
      </c>
      <c r="H69" s="3">
        <f t="shared" si="10"/>
        <v>8889.2331595766973</v>
      </c>
      <c r="I69" s="3">
        <f t="shared" si="11"/>
        <v>599046.94265632576</v>
      </c>
    </row>
    <row r="70" spans="1:9" x14ac:dyDescent="0.2">
      <c r="A70" s="2">
        <v>69</v>
      </c>
      <c r="B70" s="3">
        <f>Parametreler!$B$2*(1+Parametreler!$B$3)^INT((A70-1)/12)</f>
        <v>122070.3125</v>
      </c>
      <c r="C70" s="3">
        <f>B70*Parametreler!$B$4</f>
        <v>3662.109375</v>
      </c>
      <c r="D70" s="3">
        <f>B70*Parametreler!$B$5</f>
        <v>3662.109375</v>
      </c>
      <c r="E70" s="3">
        <f t="shared" si="8"/>
        <v>7324.21875</v>
      </c>
      <c r="F70" s="3">
        <f>E70*Parametreler!$B$6</f>
        <v>2197.265625</v>
      </c>
      <c r="G70" s="3">
        <f t="shared" si="9"/>
        <v>9521.484375</v>
      </c>
      <c r="H70" s="3">
        <f t="shared" si="10"/>
        <v>9171.091496551182</v>
      </c>
      <c r="I70" s="3">
        <f t="shared" si="11"/>
        <v>617739.51852787693</v>
      </c>
    </row>
    <row r="71" spans="1:9" x14ac:dyDescent="0.2">
      <c r="A71" s="2">
        <v>70</v>
      </c>
      <c r="B71" s="3">
        <f>Parametreler!$B$2*(1+Parametreler!$B$3)^INT((A71-1)/12)</f>
        <v>122070.3125</v>
      </c>
      <c r="C71" s="3">
        <f>B71*Parametreler!$B$4</f>
        <v>3662.109375</v>
      </c>
      <c r="D71" s="3">
        <f>B71*Parametreler!$B$5</f>
        <v>3662.109375</v>
      </c>
      <c r="E71" s="3">
        <f t="shared" si="8"/>
        <v>7324.21875</v>
      </c>
      <c r="F71" s="3">
        <f>E71*Parametreler!$B$6</f>
        <v>2197.265625</v>
      </c>
      <c r="G71" s="3">
        <f t="shared" si="9"/>
        <v>9521.484375</v>
      </c>
      <c r="H71" s="3">
        <f t="shared" si="10"/>
        <v>9457.2649354206824</v>
      </c>
      <c r="I71" s="3">
        <f t="shared" si="11"/>
        <v>636718.26783829764</v>
      </c>
    </row>
    <row r="72" spans="1:9" x14ac:dyDescent="0.2">
      <c r="A72" s="2">
        <v>71</v>
      </c>
      <c r="B72" s="3">
        <f>Parametreler!$B$2*(1+Parametreler!$B$3)^INT((A72-1)/12)</f>
        <v>122070.3125</v>
      </c>
      <c r="C72" s="3">
        <f>B72*Parametreler!$B$4</f>
        <v>3662.109375</v>
      </c>
      <c r="D72" s="3">
        <f>B72*Parametreler!$B$5</f>
        <v>3662.109375</v>
      </c>
      <c r="E72" s="3">
        <f t="shared" si="8"/>
        <v>7324.21875</v>
      </c>
      <c r="F72" s="3">
        <f>E72*Parametreler!$B$6</f>
        <v>2197.265625</v>
      </c>
      <c r="G72" s="3">
        <f t="shared" si="9"/>
        <v>9521.484375</v>
      </c>
      <c r="H72" s="3">
        <f t="shared" si="10"/>
        <v>9747.8195381103615</v>
      </c>
      <c r="I72" s="3">
        <f t="shared" si="11"/>
        <v>655987.57175140805</v>
      </c>
    </row>
    <row r="73" spans="1:9" x14ac:dyDescent="0.2">
      <c r="A73" s="2">
        <v>72</v>
      </c>
      <c r="B73" s="3">
        <f>Parametreler!$B$2*(1+Parametreler!$B$3)^INT((A73-1)/12)</f>
        <v>122070.3125</v>
      </c>
      <c r="C73" s="3">
        <f>B73*Parametreler!$B$4</f>
        <v>3662.109375</v>
      </c>
      <c r="D73" s="3">
        <f>B73*Parametreler!$B$5</f>
        <v>3662.109375</v>
      </c>
      <c r="E73" s="3">
        <f t="shared" si="8"/>
        <v>7324.21875</v>
      </c>
      <c r="F73" s="3">
        <f>E73*Parametreler!$B$6</f>
        <v>2197.265625</v>
      </c>
      <c r="G73" s="3">
        <f t="shared" si="9"/>
        <v>9521.484375</v>
      </c>
      <c r="H73" s="3">
        <f t="shared" si="10"/>
        <v>10042.822377918481</v>
      </c>
      <c r="I73" s="3">
        <f t="shared" si="11"/>
        <v>675551.87850432657</v>
      </c>
    </row>
    <row r="74" spans="1:9" x14ac:dyDescent="0.2">
      <c r="A74" s="2">
        <v>73</v>
      </c>
      <c r="B74" s="3">
        <f>Parametreler!$B$2*(1+Parametreler!$B$3)^INT((A74-1)/12)</f>
        <v>152587.890625</v>
      </c>
      <c r="C74" s="3">
        <f>B74*Parametreler!$B$4</f>
        <v>4577.63671875</v>
      </c>
      <c r="D74" s="3">
        <f>B74*Parametreler!$B$5</f>
        <v>4577.63671875</v>
      </c>
      <c r="E74" s="3">
        <f t="shared" si="8"/>
        <v>9155.2734375</v>
      </c>
      <c r="F74" s="3">
        <f>E74*Parametreler!$B$6</f>
        <v>2746.58203125</v>
      </c>
      <c r="G74" s="3">
        <f t="shared" si="9"/>
        <v>11901.85546875</v>
      </c>
      <c r="H74" s="3">
        <f t="shared" si="10"/>
        <v>10342.341554999979</v>
      </c>
      <c r="I74" s="3">
        <f t="shared" si="11"/>
        <v>697796.0755280765</v>
      </c>
    </row>
    <row r="75" spans="1:9" x14ac:dyDescent="0.2">
      <c r="A75" s="2">
        <v>74</v>
      </c>
      <c r="B75" s="3">
        <f>Parametreler!$B$2*(1+Parametreler!$B$3)^INT((A75-1)/12)</f>
        <v>152587.890625</v>
      </c>
      <c r="C75" s="3">
        <f>B75*Parametreler!$B$4</f>
        <v>4577.63671875</v>
      </c>
      <c r="D75" s="3">
        <f>B75*Parametreler!$B$5</f>
        <v>4577.63671875</v>
      </c>
      <c r="E75" s="3">
        <f t="shared" si="8"/>
        <v>9155.2734375</v>
      </c>
      <c r="F75" s="3">
        <f>E75*Parametreler!$B$6</f>
        <v>2746.58203125</v>
      </c>
      <c r="G75" s="3">
        <f t="shared" si="9"/>
        <v>11901.85546875</v>
      </c>
      <c r="H75" s="3">
        <f t="shared" si="10"/>
        <v>10682.888433125287</v>
      </c>
      <c r="I75" s="3">
        <f t="shared" si="11"/>
        <v>720380.81942995184</v>
      </c>
    </row>
    <row r="76" spans="1:9" x14ac:dyDescent="0.2">
      <c r="A76" s="2">
        <v>75</v>
      </c>
      <c r="B76" s="3">
        <f>Parametreler!$B$2*(1+Parametreler!$B$3)^INT((A76-1)/12)</f>
        <v>152587.890625</v>
      </c>
      <c r="C76" s="3">
        <f>B76*Parametreler!$B$4</f>
        <v>4577.63671875</v>
      </c>
      <c r="D76" s="3">
        <f>B76*Parametreler!$B$5</f>
        <v>4577.63671875</v>
      </c>
      <c r="E76" s="3">
        <f t="shared" si="8"/>
        <v>9155.2734375</v>
      </c>
      <c r="F76" s="3">
        <f>E76*Parametreler!$B$6</f>
        <v>2746.58203125</v>
      </c>
      <c r="G76" s="3">
        <f t="shared" si="9"/>
        <v>11901.85546875</v>
      </c>
      <c r="H76" s="3">
        <f t="shared" si="10"/>
        <v>11028.64890363503</v>
      </c>
      <c r="I76" s="3">
        <f t="shared" si="11"/>
        <v>743311.32380233682</v>
      </c>
    </row>
    <row r="77" spans="1:9" x14ac:dyDescent="0.2">
      <c r="A77" s="2">
        <v>76</v>
      </c>
      <c r="B77" s="3">
        <f>Parametreler!$B$2*(1+Parametreler!$B$3)^INT((A77-1)/12)</f>
        <v>152587.890625</v>
      </c>
      <c r="C77" s="3">
        <f>B77*Parametreler!$B$4</f>
        <v>4577.63671875</v>
      </c>
      <c r="D77" s="3">
        <f>B77*Parametreler!$B$5</f>
        <v>4577.63671875</v>
      </c>
      <c r="E77" s="3">
        <f t="shared" si="8"/>
        <v>9155.2734375</v>
      </c>
      <c r="F77" s="3">
        <f>E77*Parametreler!$B$6</f>
        <v>2746.58203125</v>
      </c>
      <c r="G77" s="3">
        <f t="shared" si="9"/>
        <v>11901.85546875</v>
      </c>
      <c r="H77" s="3">
        <f t="shared" si="10"/>
        <v>11379.702783868015</v>
      </c>
      <c r="I77" s="3">
        <f t="shared" si="11"/>
        <v>766592.88205495488</v>
      </c>
    </row>
    <row r="78" spans="1:9" x14ac:dyDescent="0.2">
      <c r="A78" s="2">
        <v>77</v>
      </c>
      <c r="B78" s="3">
        <f>Parametreler!$B$2*(1+Parametreler!$B$3)^INT((A78-1)/12)</f>
        <v>152587.890625</v>
      </c>
      <c r="C78" s="3">
        <f>B78*Parametreler!$B$4</f>
        <v>4577.63671875</v>
      </c>
      <c r="D78" s="3">
        <f>B78*Parametreler!$B$5</f>
        <v>4577.63671875</v>
      </c>
      <c r="E78" s="3">
        <f t="shared" si="8"/>
        <v>9155.2734375</v>
      </c>
      <c r="F78" s="3">
        <f>E78*Parametreler!$B$6</f>
        <v>2746.58203125</v>
      </c>
      <c r="G78" s="3">
        <f t="shared" si="9"/>
        <v>11901.85546875</v>
      </c>
      <c r="H78" s="3">
        <f t="shared" si="10"/>
        <v>11736.131113124246</v>
      </c>
      <c r="I78" s="3">
        <f t="shared" si="11"/>
        <v>790230.86863682908</v>
      </c>
    </row>
    <row r="79" spans="1:9" x14ac:dyDescent="0.2">
      <c r="A79" s="2">
        <v>78</v>
      </c>
      <c r="B79" s="3">
        <f>Parametreler!$B$2*(1+Parametreler!$B$3)^INT((A79-1)/12)</f>
        <v>152587.890625</v>
      </c>
      <c r="C79" s="3">
        <f>B79*Parametreler!$B$4</f>
        <v>4577.63671875</v>
      </c>
      <c r="D79" s="3">
        <f>B79*Parametreler!$B$5</f>
        <v>4577.63671875</v>
      </c>
      <c r="E79" s="3">
        <f t="shared" si="8"/>
        <v>9155.2734375</v>
      </c>
      <c r="F79" s="3">
        <f>E79*Parametreler!$B$6</f>
        <v>2746.58203125</v>
      </c>
      <c r="G79" s="3">
        <f t="shared" si="9"/>
        <v>11901.85546875</v>
      </c>
      <c r="H79" s="3">
        <f t="shared" si="10"/>
        <v>12098.01617137249</v>
      </c>
      <c r="I79" s="3">
        <f t="shared" si="11"/>
        <v>814230.74027695158</v>
      </c>
    </row>
    <row r="80" spans="1:9" x14ac:dyDescent="0.2">
      <c r="A80" s="2">
        <v>79</v>
      </c>
      <c r="B80" s="3">
        <f>Parametreler!$B$2*(1+Parametreler!$B$3)^INT((A80-1)/12)</f>
        <v>152587.890625</v>
      </c>
      <c r="C80" s="3">
        <f>B80*Parametreler!$B$4</f>
        <v>4577.63671875</v>
      </c>
      <c r="D80" s="3">
        <f>B80*Parametreler!$B$5</f>
        <v>4577.63671875</v>
      </c>
      <c r="E80" s="3">
        <f t="shared" si="8"/>
        <v>9155.2734375</v>
      </c>
      <c r="F80" s="3">
        <f>E80*Parametreler!$B$6</f>
        <v>2746.58203125</v>
      </c>
      <c r="G80" s="3">
        <f t="shared" si="9"/>
        <v>11901.85546875</v>
      </c>
      <c r="H80" s="3">
        <f t="shared" si="10"/>
        <v>12465.441498244281</v>
      </c>
      <c r="I80" s="3">
        <f t="shared" si="11"/>
        <v>838598.03724394587</v>
      </c>
    </row>
    <row r="81" spans="1:9" x14ac:dyDescent="0.2">
      <c r="A81" s="2">
        <v>80</v>
      </c>
      <c r="B81" s="3">
        <f>Parametreler!$B$2*(1+Parametreler!$B$3)^INT((A81-1)/12)</f>
        <v>152587.890625</v>
      </c>
      <c r="C81" s="3">
        <f>B81*Parametreler!$B$4</f>
        <v>4577.63671875</v>
      </c>
      <c r="D81" s="3">
        <f>B81*Parametreler!$B$5</f>
        <v>4577.63671875</v>
      </c>
      <c r="E81" s="3">
        <f t="shared" si="8"/>
        <v>9155.2734375</v>
      </c>
      <c r="F81" s="3">
        <f>E81*Parametreler!$B$6</f>
        <v>2746.58203125</v>
      </c>
      <c r="G81" s="3">
        <f t="shared" si="9"/>
        <v>11901.85546875</v>
      </c>
      <c r="H81" s="3">
        <f t="shared" si="10"/>
        <v>12838.49191231867</v>
      </c>
      <c r="I81" s="3">
        <f t="shared" si="11"/>
        <v>863338.3846250145</v>
      </c>
    </row>
    <row r="82" spans="1:9" x14ac:dyDescent="0.2">
      <c r="A82" s="2">
        <v>81</v>
      </c>
      <c r="B82" s="3">
        <f>Parametreler!$B$2*(1+Parametreler!$B$3)^INT((A82-1)/12)</f>
        <v>152587.890625</v>
      </c>
      <c r="C82" s="3">
        <f>B82*Parametreler!$B$4</f>
        <v>4577.63671875</v>
      </c>
      <c r="D82" s="3">
        <f>B82*Parametreler!$B$5</f>
        <v>4577.63671875</v>
      </c>
      <c r="E82" s="3">
        <f t="shared" si="8"/>
        <v>9155.2734375</v>
      </c>
      <c r="F82" s="3">
        <f>E82*Parametreler!$B$6</f>
        <v>2746.58203125</v>
      </c>
      <c r="G82" s="3">
        <f t="shared" si="9"/>
        <v>11901.85546875</v>
      </c>
      <c r="H82" s="3">
        <f t="shared" si="10"/>
        <v>13217.253530702241</v>
      </c>
      <c r="I82" s="3">
        <f t="shared" si="11"/>
        <v>888457.4936244667</v>
      </c>
    </row>
    <row r="83" spans="1:9" x14ac:dyDescent="0.2">
      <c r="A83" s="2">
        <v>82</v>
      </c>
      <c r="B83" s="3">
        <f>Parametreler!$B$2*(1+Parametreler!$B$3)^INT((A83-1)/12)</f>
        <v>152587.890625</v>
      </c>
      <c r="C83" s="3">
        <f>B83*Parametreler!$B$4</f>
        <v>4577.63671875</v>
      </c>
      <c r="D83" s="3">
        <f>B83*Parametreler!$B$5</f>
        <v>4577.63671875</v>
      </c>
      <c r="E83" s="3">
        <f t="shared" si="8"/>
        <v>9155.2734375</v>
      </c>
      <c r="F83" s="3">
        <f>E83*Parametreler!$B$6</f>
        <v>2746.58203125</v>
      </c>
      <c r="G83" s="3">
        <f t="shared" si="9"/>
        <v>11901.85546875</v>
      </c>
      <c r="H83" s="3">
        <f t="shared" si="10"/>
        <v>13601.813788908887</v>
      </c>
      <c r="I83" s="3">
        <f t="shared" si="11"/>
        <v>913961.16288212559</v>
      </c>
    </row>
    <row r="84" spans="1:9" x14ac:dyDescent="0.2">
      <c r="A84" s="2">
        <v>83</v>
      </c>
      <c r="B84" s="3">
        <f>Parametreler!$B$2*(1+Parametreler!$B$3)^INT((A84-1)/12)</f>
        <v>152587.890625</v>
      </c>
      <c r="C84" s="3">
        <f>B84*Parametreler!$B$4</f>
        <v>4577.63671875</v>
      </c>
      <c r="D84" s="3">
        <f>B84*Parametreler!$B$5</f>
        <v>4577.63671875</v>
      </c>
      <c r="E84" s="3">
        <f t="shared" si="8"/>
        <v>9155.2734375</v>
      </c>
      <c r="F84" s="3">
        <f>E84*Parametreler!$B$6</f>
        <v>2746.58203125</v>
      </c>
      <c r="G84" s="3">
        <f t="shared" si="9"/>
        <v>11901.85546875</v>
      </c>
      <c r="H84" s="3">
        <f t="shared" si="10"/>
        <v>13992.261461043918</v>
      </c>
      <c r="I84" s="3">
        <f t="shared" si="11"/>
        <v>939855.27981191955</v>
      </c>
    </row>
    <row r="85" spans="1:9" x14ac:dyDescent="0.2">
      <c r="A85" s="2">
        <v>84</v>
      </c>
      <c r="B85" s="3">
        <f>Parametreler!$B$2*(1+Parametreler!$B$3)^INT((A85-1)/12)</f>
        <v>152587.890625</v>
      </c>
      <c r="C85" s="3">
        <f>B85*Parametreler!$B$4</f>
        <v>4577.63671875</v>
      </c>
      <c r="D85" s="3">
        <f>B85*Parametreler!$B$5</f>
        <v>4577.63671875</v>
      </c>
      <c r="E85" s="3">
        <f t="shared" si="8"/>
        <v>9155.2734375</v>
      </c>
      <c r="F85" s="3">
        <f>E85*Parametreler!$B$6</f>
        <v>2746.58203125</v>
      </c>
      <c r="G85" s="3">
        <f t="shared" si="9"/>
        <v>11901.85546875</v>
      </c>
      <c r="H85" s="3">
        <f t="shared" si="10"/>
        <v>14388.686680297187</v>
      </c>
      <c r="I85" s="3">
        <f t="shared" si="11"/>
        <v>966145.82196096668</v>
      </c>
    </row>
    <row r="86" spans="1:9" x14ac:dyDescent="0.2">
      <c r="A86" s="2">
        <v>85</v>
      </c>
      <c r="B86" s="3">
        <f>Parametreler!$B$2*(1+Parametreler!$B$3)^INT((A86-1)/12)</f>
        <v>190734.86328125</v>
      </c>
      <c r="C86" s="3">
        <f>B86*Parametreler!$B$4</f>
        <v>5722.0458984375</v>
      </c>
      <c r="D86" s="3">
        <f>B86*Parametreler!$B$5</f>
        <v>5722.0458984375</v>
      </c>
      <c r="E86" s="3">
        <f t="shared" si="8"/>
        <v>11444.091796875</v>
      </c>
      <c r="F86" s="3">
        <f>E86*Parametreler!$B$6</f>
        <v>3433.2275390625</v>
      </c>
      <c r="G86" s="3">
        <f t="shared" si="9"/>
        <v>14877.3193359375</v>
      </c>
      <c r="H86" s="3">
        <f t="shared" si="10"/>
        <v>14791.180959749965</v>
      </c>
      <c r="I86" s="3">
        <f t="shared" si="11"/>
        <v>995814.32225665415</v>
      </c>
    </row>
    <row r="87" spans="1:9" x14ac:dyDescent="0.2">
      <c r="A87" s="2">
        <v>86</v>
      </c>
      <c r="B87" s="3">
        <f>Parametreler!$B$2*(1+Parametreler!$B$3)^INT((A87-1)/12)</f>
        <v>190734.86328125</v>
      </c>
      <c r="C87" s="3">
        <f>B87*Parametreler!$B$4</f>
        <v>5722.0458984375</v>
      </c>
      <c r="D87" s="3">
        <f>B87*Parametreler!$B$5</f>
        <v>5722.0458984375</v>
      </c>
      <c r="E87" s="3">
        <f t="shared" si="8"/>
        <v>11444.091796875</v>
      </c>
      <c r="F87" s="3">
        <f>E87*Parametreler!$B$6</f>
        <v>3433.2275390625</v>
      </c>
      <c r="G87" s="3">
        <f t="shared" si="9"/>
        <v>14877.3193359375</v>
      </c>
      <c r="H87" s="3">
        <f t="shared" si="10"/>
        <v>15245.389989798057</v>
      </c>
      <c r="I87" s="3">
        <f t="shared" si="11"/>
        <v>1025937.0315823897</v>
      </c>
    </row>
    <row r="88" spans="1:9" x14ac:dyDescent="0.2">
      <c r="A88" s="2">
        <v>87</v>
      </c>
      <c r="B88" s="3">
        <f>Parametreler!$B$2*(1+Parametreler!$B$3)^INT((A88-1)/12)</f>
        <v>190734.86328125</v>
      </c>
      <c r="C88" s="3">
        <f>B88*Parametreler!$B$4</f>
        <v>5722.0458984375</v>
      </c>
      <c r="D88" s="3">
        <f>B88*Parametreler!$B$5</f>
        <v>5722.0458984375</v>
      </c>
      <c r="E88" s="3">
        <f t="shared" si="8"/>
        <v>11444.091796875</v>
      </c>
      <c r="F88" s="3">
        <f>E88*Parametreler!$B$6</f>
        <v>3433.2275390625</v>
      </c>
      <c r="G88" s="3">
        <f t="shared" si="9"/>
        <v>14877.3193359375</v>
      </c>
      <c r="H88" s="3">
        <f t="shared" si="10"/>
        <v>15706.552719592384</v>
      </c>
      <c r="I88" s="3">
        <f t="shared" si="11"/>
        <v>1056520.9036379196</v>
      </c>
    </row>
    <row r="89" spans="1:9" x14ac:dyDescent="0.2">
      <c r="A89" s="2">
        <v>88</v>
      </c>
      <c r="B89" s="3">
        <f>Parametreler!$B$2*(1+Parametreler!$B$3)^INT((A89-1)/12)</f>
        <v>190734.86328125</v>
      </c>
      <c r="C89" s="3">
        <f>B89*Parametreler!$B$4</f>
        <v>5722.0458984375</v>
      </c>
      <c r="D89" s="3">
        <f>B89*Parametreler!$B$5</f>
        <v>5722.0458984375</v>
      </c>
      <c r="E89" s="3">
        <f t="shared" si="8"/>
        <v>11444.091796875</v>
      </c>
      <c r="F89" s="3">
        <f>E89*Parametreler!$B$6</f>
        <v>3433.2275390625</v>
      </c>
      <c r="G89" s="3">
        <f t="shared" si="9"/>
        <v>14877.3193359375</v>
      </c>
      <c r="H89" s="3">
        <f t="shared" si="10"/>
        <v>16174.775606594072</v>
      </c>
      <c r="I89" s="3">
        <f t="shared" si="11"/>
        <v>1087572.9985804511</v>
      </c>
    </row>
    <row r="90" spans="1:9" x14ac:dyDescent="0.2">
      <c r="A90" s="2">
        <v>89</v>
      </c>
      <c r="B90" s="3">
        <f>Parametreler!$B$2*(1+Parametreler!$B$3)^INT((A90-1)/12)</f>
        <v>190734.86328125</v>
      </c>
      <c r="C90" s="3">
        <f>B90*Parametreler!$B$4</f>
        <v>5722.0458984375</v>
      </c>
      <c r="D90" s="3">
        <f>B90*Parametreler!$B$5</f>
        <v>5722.0458984375</v>
      </c>
      <c r="E90" s="3">
        <f t="shared" si="8"/>
        <v>11444.091796875</v>
      </c>
      <c r="F90" s="3">
        <f>E90*Parametreler!$B$6</f>
        <v>3433.2275390625</v>
      </c>
      <c r="G90" s="3">
        <f t="shared" si="9"/>
        <v>14877.3193359375</v>
      </c>
      <c r="H90" s="3">
        <f t="shared" si="10"/>
        <v>16650.16673807161</v>
      </c>
      <c r="I90" s="3">
        <f t="shared" si="11"/>
        <v>1119100.4846544603</v>
      </c>
    </row>
    <row r="91" spans="1:9" x14ac:dyDescent="0.2">
      <c r="A91" s="2">
        <v>90</v>
      </c>
      <c r="B91" s="3">
        <f>Parametreler!$B$2*(1+Parametreler!$B$3)^INT((A91-1)/12)</f>
        <v>190734.86328125</v>
      </c>
      <c r="C91" s="3">
        <f>B91*Parametreler!$B$4</f>
        <v>5722.0458984375</v>
      </c>
      <c r="D91" s="3">
        <f>B91*Parametreler!$B$5</f>
        <v>5722.0458984375</v>
      </c>
      <c r="E91" s="3">
        <f t="shared" si="8"/>
        <v>11444.091796875</v>
      </c>
      <c r="F91" s="3">
        <f>E91*Parametreler!$B$6</f>
        <v>3433.2275390625</v>
      </c>
      <c r="G91" s="3">
        <f t="shared" si="9"/>
        <v>14877.3193359375</v>
      </c>
      <c r="H91" s="3">
        <f t="shared" si="10"/>
        <v>17132.835856052341</v>
      </c>
      <c r="I91" s="3">
        <f t="shared" si="11"/>
        <v>1151110.6398464502</v>
      </c>
    </row>
    <row r="92" spans="1:9" x14ac:dyDescent="0.2">
      <c r="A92" s="2">
        <v>91</v>
      </c>
      <c r="B92" s="3">
        <f>Parametreler!$B$2*(1+Parametreler!$B$3)^INT((A92-1)/12)</f>
        <v>190734.86328125</v>
      </c>
      <c r="C92" s="3">
        <f>B92*Parametreler!$B$4</f>
        <v>5722.0458984375</v>
      </c>
      <c r="D92" s="3">
        <f>B92*Parametreler!$B$5</f>
        <v>5722.0458984375</v>
      </c>
      <c r="E92" s="3">
        <f t="shared" si="8"/>
        <v>11444.091796875</v>
      </c>
      <c r="F92" s="3">
        <f>E92*Parametreler!$B$6</f>
        <v>3433.2275390625</v>
      </c>
      <c r="G92" s="3">
        <f t="shared" si="9"/>
        <v>14877.3193359375</v>
      </c>
      <c r="H92" s="3">
        <f t="shared" si="10"/>
        <v>17622.894382655926</v>
      </c>
      <c r="I92" s="3">
        <f t="shared" si="11"/>
        <v>1183610.8535650435</v>
      </c>
    </row>
    <row r="93" spans="1:9" x14ac:dyDescent="0.2">
      <c r="A93" s="2">
        <v>92</v>
      </c>
      <c r="B93" s="3">
        <f>Parametreler!$B$2*(1+Parametreler!$B$3)^INT((A93-1)/12)</f>
        <v>190734.86328125</v>
      </c>
      <c r="C93" s="3">
        <f>B93*Parametreler!$B$4</f>
        <v>5722.0458984375</v>
      </c>
      <c r="D93" s="3">
        <f>B93*Parametreler!$B$5</f>
        <v>5722.0458984375</v>
      </c>
      <c r="E93" s="3">
        <f t="shared" si="8"/>
        <v>11444.091796875</v>
      </c>
      <c r="F93" s="3">
        <f>E93*Parametreler!$B$6</f>
        <v>3433.2275390625</v>
      </c>
      <c r="G93" s="3">
        <f t="shared" si="9"/>
        <v>14877.3193359375</v>
      </c>
      <c r="H93" s="3">
        <f t="shared" si="10"/>
        <v>18120.455445815689</v>
      </c>
      <c r="I93" s="3">
        <f t="shared" si="11"/>
        <v>1216608.6283467966</v>
      </c>
    </row>
    <row r="94" spans="1:9" x14ac:dyDescent="0.2">
      <c r="A94" s="2">
        <v>93</v>
      </c>
      <c r="B94" s="3">
        <f>Parametreler!$B$2*(1+Parametreler!$B$3)^INT((A94-1)/12)</f>
        <v>190734.86328125</v>
      </c>
      <c r="C94" s="3">
        <f>B94*Parametreler!$B$4</f>
        <v>5722.0458984375</v>
      </c>
      <c r="D94" s="3">
        <f>B94*Parametreler!$B$5</f>
        <v>5722.0458984375</v>
      </c>
      <c r="E94" s="3">
        <f t="shared" si="8"/>
        <v>11444.091796875</v>
      </c>
      <c r="F94" s="3">
        <f>E94*Parametreler!$B$6</f>
        <v>3433.2275390625</v>
      </c>
      <c r="G94" s="3">
        <f t="shared" si="9"/>
        <v>14877.3193359375</v>
      </c>
      <c r="H94" s="3">
        <f t="shared" si="10"/>
        <v>18625.633905393712</v>
      </c>
      <c r="I94" s="3">
        <f t="shared" si="11"/>
        <v>1250111.5815881279</v>
      </c>
    </row>
    <row r="95" spans="1:9" x14ac:dyDescent="0.2">
      <c r="A95" s="2">
        <v>94</v>
      </c>
      <c r="B95" s="3">
        <f>Parametreler!$B$2*(1+Parametreler!$B$3)^INT((A95-1)/12)</f>
        <v>190734.86328125</v>
      </c>
      <c r="C95" s="3">
        <f>B95*Parametreler!$B$4</f>
        <v>5722.0458984375</v>
      </c>
      <c r="D95" s="3">
        <f>B95*Parametreler!$B$5</f>
        <v>5722.0458984375</v>
      </c>
      <c r="E95" s="3">
        <f t="shared" si="8"/>
        <v>11444.091796875</v>
      </c>
      <c r="F95" s="3">
        <f>E95*Parametreler!$B$6</f>
        <v>3433.2275390625</v>
      </c>
      <c r="G95" s="3">
        <f t="shared" si="9"/>
        <v>14877.3193359375</v>
      </c>
      <c r="H95" s="3">
        <f t="shared" si="10"/>
        <v>19138.546379695748</v>
      </c>
      <c r="I95" s="3">
        <f t="shared" si="11"/>
        <v>1284127.447303761</v>
      </c>
    </row>
    <row r="96" spans="1:9" x14ac:dyDescent="0.2">
      <c r="A96" s="2">
        <v>95</v>
      </c>
      <c r="B96" s="3">
        <f>Parametreler!$B$2*(1+Parametreler!$B$3)^INT((A96-1)/12)</f>
        <v>190734.86328125</v>
      </c>
      <c r="C96" s="3">
        <f>B96*Parametreler!$B$4</f>
        <v>5722.0458984375</v>
      </c>
      <c r="D96" s="3">
        <f>B96*Parametreler!$B$5</f>
        <v>5722.0458984375</v>
      </c>
      <c r="E96" s="3">
        <f t="shared" si="8"/>
        <v>11444.091796875</v>
      </c>
      <c r="F96" s="3">
        <f>E96*Parametreler!$B$6</f>
        <v>3433.2275390625</v>
      </c>
      <c r="G96" s="3">
        <f t="shared" si="9"/>
        <v>14877.3193359375</v>
      </c>
      <c r="H96" s="3">
        <f t="shared" si="10"/>
        <v>19659.311272392049</v>
      </c>
      <c r="I96" s="3">
        <f t="shared" si="11"/>
        <v>1318664.0779120906</v>
      </c>
    </row>
    <row r="97" spans="1:9" x14ac:dyDescent="0.2">
      <c r="A97" s="2">
        <v>96</v>
      </c>
      <c r="B97" s="3">
        <f>Parametreler!$B$2*(1+Parametreler!$B$3)^INT((A97-1)/12)</f>
        <v>190734.86328125</v>
      </c>
      <c r="C97" s="3">
        <f>B97*Parametreler!$B$4</f>
        <v>5722.0458984375</v>
      </c>
      <c r="D97" s="3">
        <f>B97*Parametreler!$B$5</f>
        <v>5722.0458984375</v>
      </c>
      <c r="E97" s="3">
        <f t="shared" si="8"/>
        <v>11444.091796875</v>
      </c>
      <c r="F97" s="3">
        <f>E97*Parametreler!$B$6</f>
        <v>3433.2275390625</v>
      </c>
      <c r="G97" s="3">
        <f t="shared" si="9"/>
        <v>14877.3193359375</v>
      </c>
      <c r="H97" s="3">
        <f t="shared" si="10"/>
        <v>20188.048799850385</v>
      </c>
      <c r="I97" s="3">
        <f t="shared" si="11"/>
        <v>1353729.4460478784</v>
      </c>
    </row>
    <row r="98" spans="1:9" x14ac:dyDescent="0.2">
      <c r="A98" s="2">
        <v>97</v>
      </c>
      <c r="B98" s="3">
        <f>Parametreler!$B$2*(1+Parametreler!$B$3)^INT((A98-1)/12)</f>
        <v>238418.5791015625</v>
      </c>
      <c r="C98" s="3">
        <f>B98*Parametreler!$B$4</f>
        <v>7152.557373046875</v>
      </c>
      <c r="D98" s="3">
        <f>B98*Parametreler!$B$5</f>
        <v>7152.557373046875</v>
      </c>
      <c r="E98" s="3">
        <f t="shared" ref="E98:E129" si="12">C98+D98</f>
        <v>14305.11474609375</v>
      </c>
      <c r="F98" s="3">
        <f>E98*Parametreler!$B$6</f>
        <v>4291.534423828125</v>
      </c>
      <c r="G98" s="3">
        <f t="shared" ref="G98:G129" si="13">E98+F98</f>
        <v>18596.649169921875</v>
      </c>
      <c r="H98" s="3">
        <f t="shared" si="10"/>
        <v>20724.881018887441</v>
      </c>
      <c r="I98" s="3">
        <f t="shared" si="11"/>
        <v>1393050.9762366877</v>
      </c>
    </row>
    <row r="99" spans="1:9" x14ac:dyDescent="0.2">
      <c r="A99" s="2">
        <v>98</v>
      </c>
      <c r="B99" s="3">
        <f>Parametreler!$B$2*(1+Parametreler!$B$3)^INT((A99-1)/12)</f>
        <v>238418.5791015625</v>
      </c>
      <c r="C99" s="3">
        <f>B99*Parametreler!$B$4</f>
        <v>7152.557373046875</v>
      </c>
      <c r="D99" s="3">
        <f>B99*Parametreler!$B$5</f>
        <v>7152.557373046875</v>
      </c>
      <c r="E99" s="3">
        <f t="shared" si="12"/>
        <v>14305.11474609375</v>
      </c>
      <c r="F99" s="3">
        <f>E99*Parametreler!$B$6</f>
        <v>4291.534423828125</v>
      </c>
      <c r="G99" s="3">
        <f t="shared" si="13"/>
        <v>18596.649169921875</v>
      </c>
      <c r="H99" s="3">
        <f t="shared" ref="H99:H121" si="14">I98*$L$1</f>
        <v>21326.87282531731</v>
      </c>
      <c r="I99" s="3">
        <f t="shared" ref="I99:I130" si="15">I98+H99+G99</f>
        <v>1432974.4982319269</v>
      </c>
    </row>
    <row r="100" spans="1:9" x14ac:dyDescent="0.2">
      <c r="A100" s="2">
        <v>99</v>
      </c>
      <c r="B100" s="3">
        <f>Parametreler!$B$2*(1+Parametreler!$B$3)^INT((A100-1)/12)</f>
        <v>238418.5791015625</v>
      </c>
      <c r="C100" s="3">
        <f>B100*Parametreler!$B$4</f>
        <v>7152.557373046875</v>
      </c>
      <c r="D100" s="3">
        <f>B100*Parametreler!$B$5</f>
        <v>7152.557373046875</v>
      </c>
      <c r="E100" s="3">
        <f t="shared" si="12"/>
        <v>14305.11474609375</v>
      </c>
      <c r="F100" s="3">
        <f>E100*Parametreler!$B$6</f>
        <v>4291.534423828125</v>
      </c>
      <c r="G100" s="3">
        <f t="shared" si="13"/>
        <v>18596.649169921875</v>
      </c>
      <c r="H100" s="3">
        <f t="shared" si="14"/>
        <v>21938.080807548795</v>
      </c>
      <c r="I100" s="3">
        <f t="shared" si="15"/>
        <v>1473509.2282093975</v>
      </c>
    </row>
    <row r="101" spans="1:9" x14ac:dyDescent="0.2">
      <c r="A101" s="2">
        <v>100</v>
      </c>
      <c r="B101" s="3">
        <f>Parametreler!$B$2*(1+Parametreler!$B$3)^INT((A101-1)/12)</f>
        <v>238418.5791015625</v>
      </c>
      <c r="C101" s="3">
        <f>B101*Parametreler!$B$4</f>
        <v>7152.557373046875</v>
      </c>
      <c r="D101" s="3">
        <f>B101*Parametreler!$B$5</f>
        <v>7152.557373046875</v>
      </c>
      <c r="E101" s="3">
        <f t="shared" si="12"/>
        <v>14305.11474609375</v>
      </c>
      <c r="F101" s="3">
        <f>E101*Parametreler!$B$6</f>
        <v>4291.534423828125</v>
      </c>
      <c r="G101" s="3">
        <f t="shared" si="13"/>
        <v>18596.649169921875</v>
      </c>
      <c r="H101" s="3">
        <f t="shared" si="14"/>
        <v>22558.646060353451</v>
      </c>
      <c r="I101" s="3">
        <f t="shared" si="15"/>
        <v>1514664.5234396728</v>
      </c>
    </row>
    <row r="102" spans="1:9" x14ac:dyDescent="0.2">
      <c r="A102" s="2">
        <v>101</v>
      </c>
      <c r="B102" s="3">
        <f>Parametreler!$B$2*(1+Parametreler!$B$3)^INT((A102-1)/12)</f>
        <v>238418.5791015625</v>
      </c>
      <c r="C102" s="3">
        <f>B102*Parametreler!$B$4</f>
        <v>7152.557373046875</v>
      </c>
      <c r="D102" s="3">
        <f>B102*Parametreler!$B$5</f>
        <v>7152.557373046875</v>
      </c>
      <c r="E102" s="3">
        <f t="shared" si="12"/>
        <v>14305.11474609375</v>
      </c>
      <c r="F102" s="3">
        <f>E102*Parametreler!$B$6</f>
        <v>4291.534423828125</v>
      </c>
      <c r="G102" s="3">
        <f t="shared" si="13"/>
        <v>18596.649169921875</v>
      </c>
      <c r="H102" s="3">
        <f t="shared" si="14"/>
        <v>23188.711838589075</v>
      </c>
      <c r="I102" s="3">
        <f t="shared" si="15"/>
        <v>1556449.8844481837</v>
      </c>
    </row>
    <row r="103" spans="1:9" x14ac:dyDescent="0.2">
      <c r="A103" s="2">
        <v>102</v>
      </c>
      <c r="B103" s="3">
        <f>Parametreler!$B$2*(1+Parametreler!$B$3)^INT((A103-1)/12)</f>
        <v>238418.5791015625</v>
      </c>
      <c r="C103" s="3">
        <f>B103*Parametreler!$B$4</f>
        <v>7152.557373046875</v>
      </c>
      <c r="D103" s="3">
        <f>B103*Parametreler!$B$5</f>
        <v>7152.557373046875</v>
      </c>
      <c r="E103" s="3">
        <f t="shared" si="12"/>
        <v>14305.11474609375</v>
      </c>
      <c r="F103" s="3">
        <f>E103*Parametreler!$B$6</f>
        <v>4291.534423828125</v>
      </c>
      <c r="G103" s="3">
        <f t="shared" si="13"/>
        <v>18596.649169921875</v>
      </c>
      <c r="H103" s="3">
        <f t="shared" si="14"/>
        <v>23828.423590269493</v>
      </c>
      <c r="I103" s="3">
        <f t="shared" si="15"/>
        <v>1598874.957208375</v>
      </c>
    </row>
    <row r="104" spans="1:9" x14ac:dyDescent="0.2">
      <c r="A104" s="2">
        <v>103</v>
      </c>
      <c r="B104" s="3">
        <f>Parametreler!$B$2*(1+Parametreler!$B$3)^INT((A104-1)/12)</f>
        <v>238418.5791015625</v>
      </c>
      <c r="C104" s="3">
        <f>B104*Parametreler!$B$4</f>
        <v>7152.557373046875</v>
      </c>
      <c r="D104" s="3">
        <f>B104*Parametreler!$B$5</f>
        <v>7152.557373046875</v>
      </c>
      <c r="E104" s="3">
        <f t="shared" si="12"/>
        <v>14305.11474609375</v>
      </c>
      <c r="F104" s="3">
        <f>E104*Parametreler!$B$6</f>
        <v>4291.534423828125</v>
      </c>
      <c r="G104" s="3">
        <f t="shared" si="13"/>
        <v>18596.649169921875</v>
      </c>
      <c r="H104" s="3">
        <f t="shared" si="14"/>
        <v>24477.92899014059</v>
      </c>
      <c r="I104" s="3">
        <f t="shared" si="15"/>
        <v>1641949.5353684374</v>
      </c>
    </row>
    <row r="105" spans="1:9" x14ac:dyDescent="0.2">
      <c r="A105" s="2">
        <v>104</v>
      </c>
      <c r="B105" s="3">
        <f>Parametreler!$B$2*(1+Parametreler!$B$3)^INT((A105-1)/12)</f>
        <v>238418.5791015625</v>
      </c>
      <c r="C105" s="3">
        <f>B105*Parametreler!$B$4</f>
        <v>7152.557373046875</v>
      </c>
      <c r="D105" s="3">
        <f>B105*Parametreler!$B$5</f>
        <v>7152.557373046875</v>
      </c>
      <c r="E105" s="3">
        <f t="shared" si="12"/>
        <v>14305.11474609375</v>
      </c>
      <c r="F105" s="3">
        <f>E105*Parametreler!$B$6</f>
        <v>4291.534423828125</v>
      </c>
      <c r="G105" s="3">
        <f t="shared" si="13"/>
        <v>18596.649169921875</v>
      </c>
      <c r="H105" s="3">
        <f t="shared" si="14"/>
        <v>25137.377973770432</v>
      </c>
      <c r="I105" s="3">
        <f t="shared" si="15"/>
        <v>1685683.5625121298</v>
      </c>
    </row>
    <row r="106" spans="1:9" x14ac:dyDescent="0.2">
      <c r="A106" s="2">
        <v>105</v>
      </c>
      <c r="B106" s="3">
        <f>Parametreler!$B$2*(1+Parametreler!$B$3)^INT((A106-1)/12)</f>
        <v>238418.5791015625</v>
      </c>
      <c r="C106" s="3">
        <f>B106*Parametreler!$B$4</f>
        <v>7152.557373046875</v>
      </c>
      <c r="D106" s="3">
        <f>B106*Parametreler!$B$5</f>
        <v>7152.557373046875</v>
      </c>
      <c r="E106" s="3">
        <f t="shared" si="12"/>
        <v>14305.11474609375</v>
      </c>
      <c r="F106" s="3">
        <f>E106*Parametreler!$B$6</f>
        <v>4291.534423828125</v>
      </c>
      <c r="G106" s="3">
        <f t="shared" si="13"/>
        <v>18596.649169921875</v>
      </c>
      <c r="H106" s="3">
        <f t="shared" si="14"/>
        <v>25806.922772161233</v>
      </c>
      <c r="I106" s="3">
        <f t="shared" si="15"/>
        <v>1730087.1344542128</v>
      </c>
    </row>
    <row r="107" spans="1:9" x14ac:dyDescent="0.2">
      <c r="A107" s="2">
        <v>106</v>
      </c>
      <c r="B107" s="3">
        <f>Parametreler!$B$2*(1+Parametreler!$B$3)^INT((A107-1)/12)</f>
        <v>238418.5791015625</v>
      </c>
      <c r="C107" s="3">
        <f>B107*Parametreler!$B$4</f>
        <v>7152.557373046875</v>
      </c>
      <c r="D107" s="3">
        <f>B107*Parametreler!$B$5</f>
        <v>7152.557373046875</v>
      </c>
      <c r="E107" s="3">
        <f t="shared" si="12"/>
        <v>14305.11474609375</v>
      </c>
      <c r="F107" s="3">
        <f>E107*Parametreler!$B$6</f>
        <v>4291.534423828125</v>
      </c>
      <c r="G107" s="3">
        <f t="shared" si="13"/>
        <v>18596.649169921875</v>
      </c>
      <c r="H107" s="3">
        <f t="shared" si="14"/>
        <v>26486.717946891244</v>
      </c>
      <c r="I107" s="3">
        <f t="shared" si="15"/>
        <v>1775170.5015710259</v>
      </c>
    </row>
    <row r="108" spans="1:9" x14ac:dyDescent="0.2">
      <c r="A108" s="2">
        <v>107</v>
      </c>
      <c r="B108" s="3">
        <f>Parametreler!$B$2*(1+Parametreler!$B$3)^INT((A108-1)/12)</f>
        <v>238418.5791015625</v>
      </c>
      <c r="C108" s="3">
        <f>B108*Parametreler!$B$4</f>
        <v>7152.557373046875</v>
      </c>
      <c r="D108" s="3">
        <f>B108*Parametreler!$B$5</f>
        <v>7152.557373046875</v>
      </c>
      <c r="E108" s="3">
        <f t="shared" si="12"/>
        <v>14305.11474609375</v>
      </c>
      <c r="F108" s="3">
        <f>E108*Parametreler!$B$6</f>
        <v>4291.534423828125</v>
      </c>
      <c r="G108" s="3">
        <f t="shared" si="13"/>
        <v>18596.649169921875</v>
      </c>
      <c r="H108" s="3">
        <f t="shared" si="14"/>
        <v>27176.920425794648</v>
      </c>
      <c r="I108" s="3">
        <f t="shared" si="15"/>
        <v>1820944.0711667424</v>
      </c>
    </row>
    <row r="109" spans="1:9" x14ac:dyDescent="0.2">
      <c r="A109" s="2">
        <v>108</v>
      </c>
      <c r="B109" s="3">
        <f>Parametreler!$B$2*(1+Parametreler!$B$3)^INT((A109-1)/12)</f>
        <v>238418.5791015625</v>
      </c>
      <c r="C109" s="3">
        <f>B109*Parametreler!$B$4</f>
        <v>7152.557373046875</v>
      </c>
      <c r="D109" s="3">
        <f>B109*Parametreler!$B$5</f>
        <v>7152.557373046875</v>
      </c>
      <c r="E109" s="3">
        <f t="shared" si="12"/>
        <v>14305.11474609375</v>
      </c>
      <c r="F109" s="3">
        <f>E109*Parametreler!$B$6</f>
        <v>4291.534423828125</v>
      </c>
      <c r="G109" s="3">
        <f t="shared" si="13"/>
        <v>18596.649169921875</v>
      </c>
      <c r="H109" s="3">
        <f t="shared" si="14"/>
        <v>27877.689539187661</v>
      </c>
      <c r="I109" s="3">
        <f t="shared" si="15"/>
        <v>1867418.4098758518</v>
      </c>
    </row>
    <row r="110" spans="1:9" x14ac:dyDescent="0.2">
      <c r="A110" s="2">
        <v>109</v>
      </c>
      <c r="B110" s="3">
        <f>Parametreler!$B$2*(1+Parametreler!$B$3)^INT((A110-1)/12)</f>
        <v>298023.22387695312</v>
      </c>
      <c r="C110" s="3">
        <f>B110*Parametreler!$B$4</f>
        <v>8940.6967163085938</v>
      </c>
      <c r="D110" s="3">
        <f>B110*Parametreler!$B$5</f>
        <v>8940.6967163085938</v>
      </c>
      <c r="E110" s="3">
        <f t="shared" si="12"/>
        <v>17881.393432617188</v>
      </c>
      <c r="F110" s="3">
        <f>E110*Parametreler!$B$6</f>
        <v>5364.4180297851562</v>
      </c>
      <c r="G110" s="3">
        <f t="shared" si="13"/>
        <v>23245.811462402344</v>
      </c>
      <c r="H110" s="3">
        <f t="shared" si="14"/>
        <v>28589.187056649287</v>
      </c>
      <c r="I110" s="3">
        <f t="shared" si="15"/>
        <v>1919253.4083949034</v>
      </c>
    </row>
    <row r="111" spans="1:9" x14ac:dyDescent="0.2">
      <c r="A111" s="2">
        <v>110</v>
      </c>
      <c r="B111" s="3">
        <f>Parametreler!$B$2*(1+Parametreler!$B$3)^INT((A111-1)/12)</f>
        <v>298023.22387695312</v>
      </c>
      <c r="C111" s="3">
        <f>B111*Parametreler!$B$4</f>
        <v>8940.6967163085938</v>
      </c>
      <c r="D111" s="3">
        <f>B111*Parametreler!$B$5</f>
        <v>8940.6967163085938</v>
      </c>
      <c r="E111" s="3">
        <f t="shared" si="12"/>
        <v>17881.393432617188</v>
      </c>
      <c r="F111" s="3">
        <f>E111*Parametreler!$B$6</f>
        <v>5364.4180297851562</v>
      </c>
      <c r="G111" s="3">
        <f t="shared" si="13"/>
        <v>23245.811462402344</v>
      </c>
      <c r="H111" s="3">
        <f t="shared" si="14"/>
        <v>29382.753437330317</v>
      </c>
      <c r="I111" s="3">
        <f t="shared" si="15"/>
        <v>1971881.973294636</v>
      </c>
    </row>
    <row r="112" spans="1:9" x14ac:dyDescent="0.2">
      <c r="A112" s="2">
        <v>111</v>
      </c>
      <c r="B112" s="3">
        <f>Parametreler!$B$2*(1+Parametreler!$B$3)^INT((A112-1)/12)</f>
        <v>298023.22387695312</v>
      </c>
      <c r="C112" s="3">
        <f>B112*Parametreler!$B$4</f>
        <v>8940.6967163085938</v>
      </c>
      <c r="D112" s="3">
        <f>B112*Parametreler!$B$5</f>
        <v>8940.6967163085938</v>
      </c>
      <c r="E112" s="3">
        <f t="shared" si="12"/>
        <v>17881.393432617188</v>
      </c>
      <c r="F112" s="3">
        <f>E112*Parametreler!$B$6</f>
        <v>5364.4180297851562</v>
      </c>
      <c r="G112" s="3">
        <f t="shared" si="13"/>
        <v>23245.811462402344</v>
      </c>
      <c r="H112" s="3">
        <f t="shared" si="14"/>
        <v>30188.468899105963</v>
      </c>
      <c r="I112" s="3">
        <f t="shared" si="15"/>
        <v>2025316.2536561443</v>
      </c>
    </row>
    <row r="113" spans="1:9" x14ac:dyDescent="0.2">
      <c r="A113" s="2">
        <v>112</v>
      </c>
      <c r="B113" s="3">
        <f>Parametreler!$B$2*(1+Parametreler!$B$3)^INT((A113-1)/12)</f>
        <v>298023.22387695312</v>
      </c>
      <c r="C113" s="3">
        <f>B113*Parametreler!$B$4</f>
        <v>8940.6967163085938</v>
      </c>
      <c r="D113" s="3">
        <f>B113*Parametreler!$B$5</f>
        <v>8940.6967163085938</v>
      </c>
      <c r="E113" s="3">
        <f t="shared" si="12"/>
        <v>17881.393432617188</v>
      </c>
      <c r="F113" s="3">
        <f>E113*Parametreler!$B$6</f>
        <v>5364.4180297851562</v>
      </c>
      <c r="G113" s="3">
        <f t="shared" si="13"/>
        <v>23245.811462402344</v>
      </c>
      <c r="H113" s="3">
        <f t="shared" si="14"/>
        <v>31006.519437974839</v>
      </c>
      <c r="I113" s="3">
        <f t="shared" si="15"/>
        <v>2079568.5845565214</v>
      </c>
    </row>
    <row r="114" spans="1:9" x14ac:dyDescent="0.2">
      <c r="A114" s="2">
        <v>113</v>
      </c>
      <c r="B114" s="3">
        <f>Parametreler!$B$2*(1+Parametreler!$B$3)^INT((A114-1)/12)</f>
        <v>298023.22387695312</v>
      </c>
      <c r="C114" s="3">
        <f>B114*Parametreler!$B$4</f>
        <v>8940.6967163085938</v>
      </c>
      <c r="D114" s="3">
        <f>B114*Parametreler!$B$5</f>
        <v>8940.6967163085938</v>
      </c>
      <c r="E114" s="3">
        <f t="shared" si="12"/>
        <v>17881.393432617188</v>
      </c>
      <c r="F114" s="3">
        <f>E114*Parametreler!$B$6</f>
        <v>5364.4180297851562</v>
      </c>
      <c r="G114" s="3">
        <f t="shared" si="13"/>
        <v>23245.811462402344</v>
      </c>
      <c r="H114" s="3">
        <f t="shared" si="14"/>
        <v>31837.093897435818</v>
      </c>
      <c r="I114" s="3">
        <f t="shared" si="15"/>
        <v>2134651.4899163595</v>
      </c>
    </row>
    <row r="115" spans="1:9" x14ac:dyDescent="0.2">
      <c r="A115" s="2">
        <v>114</v>
      </c>
      <c r="B115" s="3">
        <f>Parametreler!$B$2*(1+Parametreler!$B$3)^INT((A115-1)/12)</f>
        <v>298023.22387695312</v>
      </c>
      <c r="C115" s="3">
        <f>B115*Parametreler!$B$4</f>
        <v>8940.6967163085938</v>
      </c>
      <c r="D115" s="3">
        <f>B115*Parametreler!$B$5</f>
        <v>8940.6967163085938</v>
      </c>
      <c r="E115" s="3">
        <f t="shared" si="12"/>
        <v>17881.393432617188</v>
      </c>
      <c r="F115" s="3">
        <f>E115*Parametreler!$B$6</f>
        <v>5364.4180297851562</v>
      </c>
      <c r="G115" s="3">
        <f t="shared" si="13"/>
        <v>23245.811462402344</v>
      </c>
      <c r="H115" s="3">
        <f t="shared" si="14"/>
        <v>32680.384012081744</v>
      </c>
      <c r="I115" s="3">
        <f t="shared" si="15"/>
        <v>2190577.6853908435</v>
      </c>
    </row>
    <row r="116" spans="1:9" x14ac:dyDescent="0.2">
      <c r="A116" s="2">
        <v>115</v>
      </c>
      <c r="B116" s="3">
        <f>Parametreler!$B$2*(1+Parametreler!$B$3)^INT((A116-1)/12)</f>
        <v>298023.22387695312</v>
      </c>
      <c r="C116" s="3">
        <f>B116*Parametreler!$B$4</f>
        <v>8940.6967163085938</v>
      </c>
      <c r="D116" s="3">
        <f>B116*Parametreler!$B$5</f>
        <v>8940.6967163085938</v>
      </c>
      <c r="E116" s="3">
        <f t="shared" si="12"/>
        <v>17881.393432617188</v>
      </c>
      <c r="F116" s="3">
        <f>E116*Parametreler!$B$6</f>
        <v>5364.4180297851562</v>
      </c>
      <c r="G116" s="3">
        <f t="shared" si="13"/>
        <v>23245.811462402344</v>
      </c>
      <c r="H116" s="3">
        <f t="shared" si="14"/>
        <v>33536.584451860559</v>
      </c>
      <c r="I116" s="3">
        <f t="shared" si="15"/>
        <v>2247360.0813051066</v>
      </c>
    </row>
    <row r="117" spans="1:9" x14ac:dyDescent="0.2">
      <c r="A117" s="2">
        <v>116</v>
      </c>
      <c r="B117" s="3">
        <f>Parametreler!$B$2*(1+Parametreler!$B$3)^INT((A117-1)/12)</f>
        <v>298023.22387695312</v>
      </c>
      <c r="C117" s="3">
        <f>B117*Parametreler!$B$4</f>
        <v>8940.6967163085938</v>
      </c>
      <c r="D117" s="3">
        <f>B117*Parametreler!$B$5</f>
        <v>8940.6967163085938</v>
      </c>
      <c r="E117" s="3">
        <f t="shared" si="12"/>
        <v>17881.393432617188</v>
      </c>
      <c r="F117" s="3">
        <f>E117*Parametreler!$B$6</f>
        <v>5364.4180297851562</v>
      </c>
      <c r="G117" s="3">
        <f t="shared" si="13"/>
        <v>23245.811462402344</v>
      </c>
      <c r="H117" s="3">
        <f t="shared" si="14"/>
        <v>34405.892867014023</v>
      </c>
      <c r="I117" s="3">
        <f t="shared" si="15"/>
        <v>2305011.7856345228</v>
      </c>
    </row>
    <row r="118" spans="1:9" x14ac:dyDescent="0.2">
      <c r="A118" s="2">
        <v>117</v>
      </c>
      <c r="B118" s="3">
        <f>Parametreler!$B$2*(1+Parametreler!$B$3)^INT((A118-1)/12)</f>
        <v>298023.22387695312</v>
      </c>
      <c r="C118" s="3">
        <f>B118*Parametreler!$B$4</f>
        <v>8940.6967163085938</v>
      </c>
      <c r="D118" s="3">
        <f>B118*Parametreler!$B$5</f>
        <v>8940.6967163085938</v>
      </c>
      <c r="E118" s="3">
        <f t="shared" si="12"/>
        <v>17881.393432617188</v>
      </c>
      <c r="F118" s="3">
        <f>E118*Parametreler!$B$6</f>
        <v>5364.4180297851562</v>
      </c>
      <c r="G118" s="3">
        <f t="shared" si="13"/>
        <v>23245.811462402344</v>
      </c>
      <c r="H118" s="3">
        <f t="shared" si="14"/>
        <v>35288.509933704445</v>
      </c>
      <c r="I118" s="3">
        <f t="shared" si="15"/>
        <v>2363546.1070306296</v>
      </c>
    </row>
    <row r="119" spans="1:9" x14ac:dyDescent="0.2">
      <c r="A119" s="2">
        <v>118</v>
      </c>
      <c r="B119" s="3">
        <f>Parametreler!$B$2*(1+Parametreler!$B$3)^INT((A119-1)/12)</f>
        <v>298023.22387695312</v>
      </c>
      <c r="C119" s="3">
        <f>B119*Parametreler!$B$4</f>
        <v>8940.6967163085938</v>
      </c>
      <c r="D119" s="3">
        <f>B119*Parametreler!$B$5</f>
        <v>8940.6967163085938</v>
      </c>
      <c r="E119" s="3">
        <f t="shared" si="12"/>
        <v>17881.393432617188</v>
      </c>
      <c r="F119" s="3">
        <f>E119*Parametreler!$B$6</f>
        <v>5364.4180297851562</v>
      </c>
      <c r="G119" s="3">
        <f t="shared" si="13"/>
        <v>23245.811462402344</v>
      </c>
      <c r="H119" s="3">
        <f t="shared" si="14"/>
        <v>36184.639400339925</v>
      </c>
      <c r="I119" s="3">
        <f t="shared" si="15"/>
        <v>2422976.5578933721</v>
      </c>
    </row>
    <row r="120" spans="1:9" x14ac:dyDescent="0.2">
      <c r="A120" s="2">
        <v>119</v>
      </c>
      <c r="B120" s="3">
        <f>Parametreler!$B$2*(1+Parametreler!$B$3)^INT((A120-1)/12)</f>
        <v>298023.22387695312</v>
      </c>
      <c r="C120" s="3">
        <f>B120*Parametreler!$B$4</f>
        <v>8940.6967163085938</v>
      </c>
      <c r="D120" s="3">
        <f>B120*Parametreler!$B$5</f>
        <v>8940.6967163085938</v>
      </c>
      <c r="E120" s="3">
        <f t="shared" si="12"/>
        <v>17881.393432617188</v>
      </c>
      <c r="F120" s="3">
        <f>E120*Parametreler!$B$6</f>
        <v>5364.4180297851562</v>
      </c>
      <c r="G120" s="3">
        <f t="shared" si="13"/>
        <v>23245.811462402344</v>
      </c>
      <c r="H120" s="3">
        <f t="shared" si="14"/>
        <v>37094.488134608808</v>
      </c>
      <c r="I120" s="3">
        <f t="shared" si="15"/>
        <v>2483316.8574903831</v>
      </c>
    </row>
    <row r="121" spans="1:9" x14ac:dyDescent="0.2">
      <c r="A121" s="2">
        <v>120</v>
      </c>
      <c r="B121" s="3">
        <f>Parametreler!$B$2*(1+Parametreler!$B$3)^INT((A121-1)/12)</f>
        <v>298023.22387695312</v>
      </c>
      <c r="C121" s="3">
        <f>B121*Parametreler!$B$4</f>
        <v>8940.6967163085938</v>
      </c>
      <c r="D121" s="3">
        <f>B121*Parametreler!$B$5</f>
        <v>8940.6967163085938</v>
      </c>
      <c r="E121" s="3">
        <f t="shared" si="12"/>
        <v>17881.393432617188</v>
      </c>
      <c r="F121" s="3">
        <f>E121*Parametreler!$B$6</f>
        <v>5364.4180297851562</v>
      </c>
      <c r="G121" s="3">
        <f t="shared" si="13"/>
        <v>23245.811462402344</v>
      </c>
      <c r="H121" s="3">
        <f t="shared" si="14"/>
        <v>38018.266171234187</v>
      </c>
      <c r="I121" s="3">
        <f t="shared" si="15"/>
        <v>2544580.9351240196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21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7.6640625" customWidth="1"/>
    <col min="2" max="2" width="14.6640625" customWidth="1"/>
    <col min="3" max="7" width="16.6640625" customWidth="1"/>
    <col min="8" max="9" width="18.6640625" customWidth="1"/>
    <col min="12" max="12" width="12.1640625" bestFit="1" customWidth="1"/>
  </cols>
  <sheetData>
    <row r="1" spans="1:12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K1" s="1" t="s">
        <v>25</v>
      </c>
      <c r="L1">
        <f>(1+Parametreler!$B$14)^(1/12)-1</f>
        <v>2.2104450593615876E-2</v>
      </c>
    </row>
    <row r="2" spans="1:12" x14ac:dyDescent="0.2">
      <c r="A2" s="2">
        <v>1</v>
      </c>
      <c r="B2" s="3">
        <f>Parametreler!$B$2*(1+Parametreler!$B$3)^INT((A2-1)/12)</f>
        <v>40000</v>
      </c>
      <c r="C2" s="3">
        <f>B2*Parametreler!$B$4</f>
        <v>1200</v>
      </c>
      <c r="D2" s="3">
        <f>B2*Parametreler!$B$5</f>
        <v>1200</v>
      </c>
      <c r="E2" s="3">
        <f t="shared" ref="E2:E33" si="0">C2+D2</f>
        <v>2400</v>
      </c>
      <c r="F2" s="3">
        <f>E2*Parametreler!$B$6</f>
        <v>720</v>
      </c>
      <c r="G2" s="3">
        <f t="shared" ref="G2:G33" si="1">E2+F2</f>
        <v>3120</v>
      </c>
      <c r="H2" s="3">
        <v>0</v>
      </c>
      <c r="I2" s="3">
        <f>G2</f>
        <v>3120</v>
      </c>
    </row>
    <row r="3" spans="1:12" x14ac:dyDescent="0.2">
      <c r="A3" s="2">
        <v>2</v>
      </c>
      <c r="B3" s="3">
        <f>Parametreler!$B$2*(1+Parametreler!$B$3)^INT((A3-1)/12)</f>
        <v>40000</v>
      </c>
      <c r="C3" s="3">
        <f>B3*Parametreler!$B$4</f>
        <v>1200</v>
      </c>
      <c r="D3" s="3">
        <f>B3*Parametreler!$B$5</f>
        <v>1200</v>
      </c>
      <c r="E3" s="3">
        <f t="shared" si="0"/>
        <v>2400</v>
      </c>
      <c r="F3" s="3">
        <f>E3*Parametreler!$B$6</f>
        <v>720</v>
      </c>
      <c r="G3" s="3">
        <f t="shared" si="1"/>
        <v>3120</v>
      </c>
      <c r="H3" s="3">
        <f t="shared" ref="H3:H34" si="2">I2*$L$1</f>
        <v>68.965885852081527</v>
      </c>
      <c r="I3" s="3">
        <f t="shared" ref="I3:I34" si="3">I2+H3+G3</f>
        <v>6308.9658858520816</v>
      </c>
      <c r="K3" s="1" t="s">
        <v>26</v>
      </c>
    </row>
    <row r="4" spans="1:12" x14ac:dyDescent="0.2">
      <c r="A4" s="2">
        <v>3</v>
      </c>
      <c r="B4" s="3">
        <f>Parametreler!$B$2*(1+Parametreler!$B$3)^INT((A4-1)/12)</f>
        <v>40000</v>
      </c>
      <c r="C4" s="3">
        <f>B4*Parametreler!$B$4</f>
        <v>1200</v>
      </c>
      <c r="D4" s="3">
        <f>B4*Parametreler!$B$5</f>
        <v>1200</v>
      </c>
      <c r="E4" s="3">
        <f t="shared" si="0"/>
        <v>2400</v>
      </c>
      <c r="F4" s="3">
        <f>E4*Parametreler!$B$6</f>
        <v>720</v>
      </c>
      <c r="G4" s="3">
        <f t="shared" si="1"/>
        <v>3120</v>
      </c>
      <c r="H4" s="3">
        <f t="shared" si="2"/>
        <v>139.45622472062536</v>
      </c>
      <c r="I4" s="3">
        <f t="shared" si="3"/>
        <v>9568.4221105727065</v>
      </c>
      <c r="K4" t="s">
        <v>27</v>
      </c>
      <c r="L4" s="3">
        <f>SUM(C2:C121)</f>
        <v>478841.80297851562</v>
      </c>
    </row>
    <row r="5" spans="1:12" x14ac:dyDescent="0.2">
      <c r="A5" s="2">
        <v>4</v>
      </c>
      <c r="B5" s="3">
        <f>Parametreler!$B$2*(1+Parametreler!$B$3)^INT((A5-1)/12)</f>
        <v>40000</v>
      </c>
      <c r="C5" s="3">
        <f>B5*Parametreler!$B$4</f>
        <v>1200</v>
      </c>
      <c r="D5" s="3">
        <f>B5*Parametreler!$B$5</f>
        <v>1200</v>
      </c>
      <c r="E5" s="3">
        <f t="shared" si="0"/>
        <v>2400</v>
      </c>
      <c r="F5" s="3">
        <f>E5*Parametreler!$B$6</f>
        <v>720</v>
      </c>
      <c r="G5" s="3">
        <f t="shared" si="1"/>
        <v>3120</v>
      </c>
      <c r="H5" s="3">
        <f t="shared" si="2"/>
        <v>211.50471380201614</v>
      </c>
      <c r="I5" s="3">
        <f t="shared" si="3"/>
        <v>12899.926824374723</v>
      </c>
      <c r="K5" t="s">
        <v>28</v>
      </c>
      <c r="L5" s="3">
        <f>SUM(D2:D121)</f>
        <v>478841.80297851562</v>
      </c>
    </row>
    <row r="6" spans="1:12" x14ac:dyDescent="0.2">
      <c r="A6" s="2">
        <v>5</v>
      </c>
      <c r="B6" s="3">
        <f>Parametreler!$B$2*(1+Parametreler!$B$3)^INT((A6-1)/12)</f>
        <v>40000</v>
      </c>
      <c r="C6" s="3">
        <f>B6*Parametreler!$B$4</f>
        <v>1200</v>
      </c>
      <c r="D6" s="3">
        <f>B6*Parametreler!$B$5</f>
        <v>1200</v>
      </c>
      <c r="E6" s="3">
        <f t="shared" si="0"/>
        <v>2400</v>
      </c>
      <c r="F6" s="3">
        <f>E6*Parametreler!$B$6</f>
        <v>720</v>
      </c>
      <c r="G6" s="3">
        <f t="shared" si="1"/>
        <v>3120</v>
      </c>
      <c r="H6" s="3">
        <f t="shared" si="2"/>
        <v>285.14579515065122</v>
      </c>
      <c r="I6" s="3">
        <f t="shared" si="3"/>
        <v>16305.072619525374</v>
      </c>
      <c r="K6" t="s">
        <v>29</v>
      </c>
      <c r="L6" s="3">
        <f>SUM(F2:F121)</f>
        <v>287305.08178710938</v>
      </c>
    </row>
    <row r="7" spans="1:12" x14ac:dyDescent="0.2">
      <c r="A7" s="2">
        <v>6</v>
      </c>
      <c r="B7" s="3">
        <f>Parametreler!$B$2*(1+Parametreler!$B$3)^INT((A7-1)/12)</f>
        <v>40000</v>
      </c>
      <c r="C7" s="3">
        <f>B7*Parametreler!$B$4</f>
        <v>1200</v>
      </c>
      <c r="D7" s="3">
        <f>B7*Parametreler!$B$5</f>
        <v>1200</v>
      </c>
      <c r="E7" s="3">
        <f t="shared" si="0"/>
        <v>2400</v>
      </c>
      <c r="F7" s="3">
        <f>E7*Parametreler!$B$6</f>
        <v>720</v>
      </c>
      <c r="G7" s="3">
        <f t="shared" si="1"/>
        <v>3120</v>
      </c>
      <c r="H7" s="3">
        <f t="shared" si="2"/>
        <v>360.41467214361762</v>
      </c>
      <c r="I7" s="3">
        <f t="shared" si="3"/>
        <v>19785.487291668993</v>
      </c>
      <c r="K7" t="s">
        <v>30</v>
      </c>
      <c r="L7" s="3">
        <f>SUM(G2:G121)</f>
        <v>1244988.6877441406</v>
      </c>
    </row>
    <row r="8" spans="1:12" x14ac:dyDescent="0.2">
      <c r="A8" s="2">
        <v>7</v>
      </c>
      <c r="B8" s="3">
        <f>Parametreler!$B$2*(1+Parametreler!$B$3)^INT((A8-1)/12)</f>
        <v>40000</v>
      </c>
      <c r="C8" s="3">
        <f>B8*Parametreler!$B$4</f>
        <v>1200</v>
      </c>
      <c r="D8" s="3">
        <f>B8*Parametreler!$B$5</f>
        <v>1200</v>
      </c>
      <c r="E8" s="3">
        <f t="shared" si="0"/>
        <v>2400</v>
      </c>
      <c r="F8" s="3">
        <f>E8*Parametreler!$B$6</f>
        <v>720</v>
      </c>
      <c r="G8" s="3">
        <f t="shared" si="1"/>
        <v>3120</v>
      </c>
      <c r="H8" s="3">
        <f t="shared" si="2"/>
        <v>437.34732630931205</v>
      </c>
      <c r="I8" s="3">
        <f t="shared" si="3"/>
        <v>23342.834617978304</v>
      </c>
      <c r="K8" t="s">
        <v>31</v>
      </c>
      <c r="L8" s="3">
        <f>I121</f>
        <v>3787812.3420761665</v>
      </c>
    </row>
    <row r="9" spans="1:12" x14ac:dyDescent="0.2">
      <c r="A9" s="2">
        <v>8</v>
      </c>
      <c r="B9" s="3">
        <f>Parametreler!$B$2*(1+Parametreler!$B$3)^INT((A9-1)/12)</f>
        <v>40000</v>
      </c>
      <c r="C9" s="3">
        <f>B9*Parametreler!$B$4</f>
        <v>1200</v>
      </c>
      <c r="D9" s="3">
        <f>B9*Parametreler!$B$5</f>
        <v>1200</v>
      </c>
      <c r="E9" s="3">
        <f t="shared" si="0"/>
        <v>2400</v>
      </c>
      <c r="F9" s="3">
        <f>E9*Parametreler!$B$6</f>
        <v>720</v>
      </c>
      <c r="G9" s="3">
        <f t="shared" si="1"/>
        <v>3120</v>
      </c>
      <c r="H9" s="3">
        <f t="shared" si="2"/>
        <v>515.98053452804777</v>
      </c>
      <c r="I9" s="3">
        <f t="shared" si="3"/>
        <v>26978.815152506351</v>
      </c>
    </row>
    <row r="10" spans="1:12" x14ac:dyDescent="0.2">
      <c r="A10" s="2">
        <v>9</v>
      </c>
      <c r="B10" s="3">
        <f>Parametreler!$B$2*(1+Parametreler!$B$3)^INT((A10-1)/12)</f>
        <v>40000</v>
      </c>
      <c r="C10" s="3">
        <f>B10*Parametreler!$B$4</f>
        <v>1200</v>
      </c>
      <c r="D10" s="3">
        <f>B10*Parametreler!$B$5</f>
        <v>1200</v>
      </c>
      <c r="E10" s="3">
        <f t="shared" si="0"/>
        <v>2400</v>
      </c>
      <c r="F10" s="3">
        <f>E10*Parametreler!$B$6</f>
        <v>720</v>
      </c>
      <c r="G10" s="3">
        <f t="shared" si="1"/>
        <v>3120</v>
      </c>
      <c r="H10" s="3">
        <f t="shared" si="2"/>
        <v>596.35188661287202</v>
      </c>
      <c r="I10" s="3">
        <f t="shared" si="3"/>
        <v>30695.167039119224</v>
      </c>
    </row>
    <row r="11" spans="1:12" x14ac:dyDescent="0.2">
      <c r="A11" s="2">
        <v>10</v>
      </c>
      <c r="B11" s="3">
        <f>Parametreler!$B$2*(1+Parametreler!$B$3)^INT((A11-1)/12)</f>
        <v>40000</v>
      </c>
      <c r="C11" s="3">
        <f>B11*Parametreler!$B$4</f>
        <v>1200</v>
      </c>
      <c r="D11" s="3">
        <f>B11*Parametreler!$B$5</f>
        <v>1200</v>
      </c>
      <c r="E11" s="3">
        <f t="shared" si="0"/>
        <v>2400</v>
      </c>
      <c r="F11" s="3">
        <f>E11*Parametreler!$B$6</f>
        <v>720</v>
      </c>
      <c r="G11" s="3">
        <f t="shared" si="1"/>
        <v>3120</v>
      </c>
      <c r="H11" s="3">
        <f t="shared" si="2"/>
        <v>678.49980327899743</v>
      </c>
      <c r="I11" s="3">
        <f t="shared" si="3"/>
        <v>34493.666842398219</v>
      </c>
    </row>
    <row r="12" spans="1:12" x14ac:dyDescent="0.2">
      <c r="A12" s="2">
        <v>11</v>
      </c>
      <c r="B12" s="3">
        <f>Parametreler!$B$2*(1+Parametreler!$B$3)^INT((A12-1)/12)</f>
        <v>40000</v>
      </c>
      <c r="C12" s="3">
        <f>B12*Parametreler!$B$4</f>
        <v>1200</v>
      </c>
      <c r="D12" s="3">
        <f>B12*Parametreler!$B$5</f>
        <v>1200</v>
      </c>
      <c r="E12" s="3">
        <f t="shared" si="0"/>
        <v>2400</v>
      </c>
      <c r="F12" s="3">
        <f>E12*Parametreler!$B$6</f>
        <v>720</v>
      </c>
      <c r="G12" s="3">
        <f t="shared" si="1"/>
        <v>3120</v>
      </c>
      <c r="H12" s="3">
        <f t="shared" si="2"/>
        <v>762.46355451043758</v>
      </c>
      <c r="I12" s="3">
        <f t="shared" si="3"/>
        <v>38376.130396908658</v>
      </c>
    </row>
    <row r="13" spans="1:12" x14ac:dyDescent="0.2">
      <c r="A13" s="2">
        <v>12</v>
      </c>
      <c r="B13" s="3">
        <f>Parametreler!$B$2*(1+Parametreler!$B$3)^INT((A13-1)/12)</f>
        <v>40000</v>
      </c>
      <c r="C13" s="3">
        <f>B13*Parametreler!$B$4</f>
        <v>1200</v>
      </c>
      <c r="D13" s="3">
        <f>B13*Parametreler!$B$5</f>
        <v>1200</v>
      </c>
      <c r="E13" s="3">
        <f t="shared" si="0"/>
        <v>2400</v>
      </c>
      <c r="F13" s="3">
        <f>E13*Parametreler!$B$6</f>
        <v>720</v>
      </c>
      <c r="G13" s="3">
        <f t="shared" si="1"/>
        <v>3120</v>
      </c>
      <c r="H13" s="3">
        <f t="shared" si="2"/>
        <v>848.2832783326279</v>
      </c>
      <c r="I13" s="3">
        <f t="shared" si="3"/>
        <v>42344.413675241289</v>
      </c>
    </row>
    <row r="14" spans="1:12" x14ac:dyDescent="0.2">
      <c r="A14" s="2">
        <v>13</v>
      </c>
      <c r="B14" s="3">
        <f>Parametreler!$B$2*(1+Parametreler!$B$3)^INT((A14-1)/12)</f>
        <v>50000</v>
      </c>
      <c r="C14" s="3">
        <f>B14*Parametreler!$B$4</f>
        <v>1500</v>
      </c>
      <c r="D14" s="3">
        <f>B14*Parametreler!$B$5</f>
        <v>1500</v>
      </c>
      <c r="E14" s="3">
        <f t="shared" si="0"/>
        <v>3000</v>
      </c>
      <c r="F14" s="3">
        <f>E14*Parametreler!$B$6</f>
        <v>900</v>
      </c>
      <c r="G14" s="3">
        <f t="shared" si="1"/>
        <v>3900</v>
      </c>
      <c r="H14" s="3">
        <f t="shared" si="2"/>
        <v>936.00000000000352</v>
      </c>
      <c r="I14" s="3">
        <f t="shared" si="3"/>
        <v>47180.413675241289</v>
      </c>
    </row>
    <row r="15" spans="1:12" x14ac:dyDescent="0.2">
      <c r="A15" s="2">
        <v>14</v>
      </c>
      <c r="B15" s="3">
        <f>Parametreler!$B$2*(1+Parametreler!$B$3)^INT((A15-1)/12)</f>
        <v>50000</v>
      </c>
      <c r="C15" s="3">
        <f>B15*Parametreler!$B$4</f>
        <v>1500</v>
      </c>
      <c r="D15" s="3">
        <f>B15*Parametreler!$B$5</f>
        <v>1500</v>
      </c>
      <c r="E15" s="3">
        <f t="shared" si="0"/>
        <v>3000</v>
      </c>
      <c r="F15" s="3">
        <f>E15*Parametreler!$B$6</f>
        <v>900</v>
      </c>
      <c r="G15" s="3">
        <f t="shared" si="1"/>
        <v>3900</v>
      </c>
      <c r="H15" s="3">
        <f t="shared" si="2"/>
        <v>1042.89712307073</v>
      </c>
      <c r="I15" s="3">
        <f t="shared" si="3"/>
        <v>52123.310798312021</v>
      </c>
    </row>
    <row r="16" spans="1:12" x14ac:dyDescent="0.2">
      <c r="A16" s="2">
        <v>15</v>
      </c>
      <c r="B16" s="3">
        <f>Parametreler!$B$2*(1+Parametreler!$B$3)^INT((A16-1)/12)</f>
        <v>50000</v>
      </c>
      <c r="C16" s="3">
        <f>B16*Parametreler!$B$4</f>
        <v>1500</v>
      </c>
      <c r="D16" s="3">
        <f>B16*Parametreler!$B$5</f>
        <v>1500</v>
      </c>
      <c r="E16" s="3">
        <f t="shared" si="0"/>
        <v>3000</v>
      </c>
      <c r="F16" s="3">
        <f>E16*Parametreler!$B$6</f>
        <v>900</v>
      </c>
      <c r="G16" s="3">
        <f t="shared" si="1"/>
        <v>3900</v>
      </c>
      <c r="H16" s="3">
        <f t="shared" si="2"/>
        <v>1152.157148316973</v>
      </c>
      <c r="I16" s="3">
        <f t="shared" si="3"/>
        <v>57175.467946628996</v>
      </c>
    </row>
    <row r="17" spans="1:9" x14ac:dyDescent="0.2">
      <c r="A17" s="2">
        <v>16</v>
      </c>
      <c r="B17" s="3">
        <f>Parametreler!$B$2*(1+Parametreler!$B$3)^INT((A17-1)/12)</f>
        <v>50000</v>
      </c>
      <c r="C17" s="3">
        <f>B17*Parametreler!$B$4</f>
        <v>1500</v>
      </c>
      <c r="D17" s="3">
        <f>B17*Parametreler!$B$5</f>
        <v>1500</v>
      </c>
      <c r="E17" s="3">
        <f t="shared" si="0"/>
        <v>3000</v>
      </c>
      <c r="F17" s="3">
        <f>E17*Parametreler!$B$6</f>
        <v>900</v>
      </c>
      <c r="G17" s="3">
        <f t="shared" si="1"/>
        <v>3900</v>
      </c>
      <c r="H17" s="3">
        <f t="shared" si="2"/>
        <v>1263.8323063931289</v>
      </c>
      <c r="I17" s="3">
        <f t="shared" si="3"/>
        <v>62339.300253022127</v>
      </c>
    </row>
    <row r="18" spans="1:9" x14ac:dyDescent="0.2">
      <c r="A18" s="2">
        <v>17</v>
      </c>
      <c r="B18" s="3">
        <f>Parametreler!$B$2*(1+Parametreler!$B$3)^INT((A18-1)/12)</f>
        <v>50000</v>
      </c>
      <c r="C18" s="3">
        <f>B18*Parametreler!$B$4</f>
        <v>1500</v>
      </c>
      <c r="D18" s="3">
        <f>B18*Parametreler!$B$5</f>
        <v>1500</v>
      </c>
      <c r="E18" s="3">
        <f t="shared" si="0"/>
        <v>3000</v>
      </c>
      <c r="F18" s="3">
        <f>E18*Parametreler!$B$6</f>
        <v>900</v>
      </c>
      <c r="G18" s="3">
        <f t="shared" si="1"/>
        <v>3900</v>
      </c>
      <c r="H18" s="3">
        <f t="shared" si="2"/>
        <v>1377.9759824835132</v>
      </c>
      <c r="I18" s="3">
        <f t="shared" si="3"/>
        <v>67617.276235505647</v>
      </c>
    </row>
    <row r="19" spans="1:9" x14ac:dyDescent="0.2">
      <c r="A19" s="2">
        <v>18</v>
      </c>
      <c r="B19" s="3">
        <f>Parametreler!$B$2*(1+Parametreler!$B$3)^INT((A19-1)/12)</f>
        <v>50000</v>
      </c>
      <c r="C19" s="3">
        <f>B19*Parametreler!$B$4</f>
        <v>1500</v>
      </c>
      <c r="D19" s="3">
        <f>B19*Parametreler!$B$5</f>
        <v>1500</v>
      </c>
      <c r="E19" s="3">
        <f t="shared" si="0"/>
        <v>3000</v>
      </c>
      <c r="F19" s="3">
        <f>E19*Parametreler!$B$6</f>
        <v>900</v>
      </c>
      <c r="G19" s="3">
        <f t="shared" si="1"/>
        <v>3900</v>
      </c>
      <c r="H19" s="3">
        <f t="shared" si="2"/>
        <v>1494.6427418226115</v>
      </c>
      <c r="I19" s="3">
        <f t="shared" si="3"/>
        <v>73011.918977328256</v>
      </c>
    </row>
    <row r="20" spans="1:9" x14ac:dyDescent="0.2">
      <c r="A20" s="2">
        <v>19</v>
      </c>
      <c r="B20" s="3">
        <f>Parametreler!$B$2*(1+Parametreler!$B$3)^INT((A20-1)/12)</f>
        <v>50000</v>
      </c>
      <c r="C20" s="3">
        <f>B20*Parametreler!$B$4</f>
        <v>1500</v>
      </c>
      <c r="D20" s="3">
        <f>B20*Parametreler!$B$5</f>
        <v>1500</v>
      </c>
      <c r="E20" s="3">
        <f t="shared" si="0"/>
        <v>3000</v>
      </c>
      <c r="F20" s="3">
        <f>E20*Parametreler!$B$6</f>
        <v>900</v>
      </c>
      <c r="G20" s="3">
        <f t="shared" si="1"/>
        <v>3900</v>
      </c>
      <c r="H20" s="3">
        <f t="shared" si="2"/>
        <v>1613.8883557794379</v>
      </c>
      <c r="I20" s="3">
        <f t="shared" si="3"/>
        <v>78525.807333107688</v>
      </c>
    </row>
    <row r="21" spans="1:9" x14ac:dyDescent="0.2">
      <c r="A21" s="2">
        <v>20</v>
      </c>
      <c r="B21" s="3">
        <f>Parametreler!$B$2*(1+Parametreler!$B$3)^INT((A21-1)/12)</f>
        <v>50000</v>
      </c>
      <c r="C21" s="3">
        <f>B21*Parametreler!$B$4</f>
        <v>1500</v>
      </c>
      <c r="D21" s="3">
        <f>B21*Parametreler!$B$5</f>
        <v>1500</v>
      </c>
      <c r="E21" s="3">
        <f t="shared" si="0"/>
        <v>3000</v>
      </c>
      <c r="F21" s="3">
        <f>E21*Parametreler!$B$6</f>
        <v>900</v>
      </c>
      <c r="G21" s="3">
        <f t="shared" si="1"/>
        <v>3900</v>
      </c>
      <c r="H21" s="3">
        <f t="shared" si="2"/>
        <v>1735.7698285184781</v>
      </c>
      <c r="I21" s="3">
        <f t="shared" si="3"/>
        <v>84161.577161626163</v>
      </c>
    </row>
    <row r="22" spans="1:9" x14ac:dyDescent="0.2">
      <c r="A22" s="2">
        <v>21</v>
      </c>
      <c r="B22" s="3">
        <f>Parametreler!$B$2*(1+Parametreler!$B$3)^INT((A22-1)/12)</f>
        <v>50000</v>
      </c>
      <c r="C22" s="3">
        <f>B22*Parametreler!$B$4</f>
        <v>1500</v>
      </c>
      <c r="D22" s="3">
        <f>B22*Parametreler!$B$5</f>
        <v>1500</v>
      </c>
      <c r="E22" s="3">
        <f t="shared" si="0"/>
        <v>3000</v>
      </c>
      <c r="F22" s="3">
        <f>E22*Parametreler!$B$6</f>
        <v>900</v>
      </c>
      <c r="G22" s="3">
        <f t="shared" si="1"/>
        <v>3900</v>
      </c>
      <c r="H22" s="3">
        <f t="shared" si="2"/>
        <v>1860.3454242499558</v>
      </c>
      <c r="I22" s="3">
        <f t="shared" si="3"/>
        <v>89921.92258587612</v>
      </c>
    </row>
    <row r="23" spans="1:9" x14ac:dyDescent="0.2">
      <c r="A23" s="2">
        <v>22</v>
      </c>
      <c r="B23" s="3">
        <f>Parametreler!$B$2*(1+Parametreler!$B$3)^INT((A23-1)/12)</f>
        <v>50000</v>
      </c>
      <c r="C23" s="3">
        <f>B23*Parametreler!$B$4</f>
        <v>1500</v>
      </c>
      <c r="D23" s="3">
        <f>B23*Parametreler!$B$5</f>
        <v>1500</v>
      </c>
      <c r="E23" s="3">
        <f t="shared" si="0"/>
        <v>3000</v>
      </c>
      <c r="F23" s="3">
        <f>E23*Parametreler!$B$6</f>
        <v>900</v>
      </c>
      <c r="G23" s="3">
        <f t="shared" si="1"/>
        <v>3900</v>
      </c>
      <c r="H23" s="3">
        <f t="shared" si="2"/>
        <v>1987.6746950824504</v>
      </c>
      <c r="I23" s="3">
        <f t="shared" si="3"/>
        <v>95809.597280958566</v>
      </c>
    </row>
    <row r="24" spans="1:9" x14ac:dyDescent="0.2">
      <c r="A24" s="2">
        <v>23</v>
      </c>
      <c r="B24" s="3">
        <f>Parametreler!$B$2*(1+Parametreler!$B$3)^INT((A24-1)/12)</f>
        <v>50000</v>
      </c>
      <c r="C24" s="3">
        <f>B24*Parametreler!$B$4</f>
        <v>1500</v>
      </c>
      <c r="D24" s="3">
        <f>B24*Parametreler!$B$5</f>
        <v>1500</v>
      </c>
      <c r="E24" s="3">
        <f t="shared" si="0"/>
        <v>3000</v>
      </c>
      <c r="F24" s="3">
        <f>E24*Parametreler!$B$6</f>
        <v>900</v>
      </c>
      <c r="G24" s="3">
        <f t="shared" si="1"/>
        <v>3900</v>
      </c>
      <c r="H24" s="3">
        <f t="shared" si="2"/>
        <v>2117.8185094911828</v>
      </c>
      <c r="I24" s="3">
        <f t="shared" si="3"/>
        <v>101827.41579044976</v>
      </c>
    </row>
    <row r="25" spans="1:9" x14ac:dyDescent="0.2">
      <c r="A25" s="2">
        <v>24</v>
      </c>
      <c r="B25" s="3">
        <f>Parametreler!$B$2*(1+Parametreler!$B$3)^INT((A25-1)/12)</f>
        <v>50000</v>
      </c>
      <c r="C25" s="3">
        <f>B25*Parametreler!$B$4</f>
        <v>1500</v>
      </c>
      <c r="D25" s="3">
        <f>B25*Parametreler!$B$5</f>
        <v>1500</v>
      </c>
      <c r="E25" s="3">
        <f t="shared" si="0"/>
        <v>3000</v>
      </c>
      <c r="F25" s="3">
        <f>E25*Parametreler!$B$6</f>
        <v>900</v>
      </c>
      <c r="G25" s="3">
        <f t="shared" si="1"/>
        <v>3900</v>
      </c>
      <c r="H25" s="3">
        <f t="shared" si="2"/>
        <v>2250.8390814155778</v>
      </c>
      <c r="I25" s="3">
        <f t="shared" si="3"/>
        <v>107978.25487186533</v>
      </c>
    </row>
    <row r="26" spans="1:9" x14ac:dyDescent="0.2">
      <c r="A26" s="2">
        <v>25</v>
      </c>
      <c r="B26" s="3">
        <f>Parametreler!$B$2*(1+Parametreler!$B$3)^INT((A26-1)/12)</f>
        <v>62500</v>
      </c>
      <c r="C26" s="3">
        <f>B26*Parametreler!$B$4</f>
        <v>1875</v>
      </c>
      <c r="D26" s="3">
        <f>B26*Parametreler!$B$5</f>
        <v>1875</v>
      </c>
      <c r="E26" s="3">
        <f t="shared" si="0"/>
        <v>3750</v>
      </c>
      <c r="F26" s="3">
        <f>E26*Parametreler!$B$6</f>
        <v>1125</v>
      </c>
      <c r="G26" s="3">
        <f t="shared" si="1"/>
        <v>4875</v>
      </c>
      <c r="H26" s="3">
        <f t="shared" si="2"/>
        <v>2386.8000000000097</v>
      </c>
      <c r="I26" s="3">
        <f t="shared" si="3"/>
        <v>115240.05487186533</v>
      </c>
    </row>
    <row r="27" spans="1:9" x14ac:dyDescent="0.2">
      <c r="A27" s="2">
        <v>26</v>
      </c>
      <c r="B27" s="3">
        <f>Parametreler!$B$2*(1+Parametreler!$B$3)^INT((A27-1)/12)</f>
        <v>62500</v>
      </c>
      <c r="C27" s="3">
        <f>B27*Parametreler!$B$4</f>
        <v>1875</v>
      </c>
      <c r="D27" s="3">
        <f>B27*Parametreler!$B$5</f>
        <v>1875</v>
      </c>
      <c r="E27" s="3">
        <f t="shared" si="0"/>
        <v>3750</v>
      </c>
      <c r="F27" s="3">
        <f>E27*Parametreler!$B$6</f>
        <v>1125</v>
      </c>
      <c r="G27" s="3">
        <f t="shared" si="1"/>
        <v>4875</v>
      </c>
      <c r="H27" s="3">
        <f t="shared" si="2"/>
        <v>2547.3180993207297</v>
      </c>
      <c r="I27" s="3">
        <f t="shared" si="3"/>
        <v>122662.37297118607</v>
      </c>
    </row>
    <row r="28" spans="1:9" x14ac:dyDescent="0.2">
      <c r="A28" s="2">
        <v>27</v>
      </c>
      <c r="B28" s="3">
        <f>Parametreler!$B$2*(1+Parametreler!$B$3)^INT((A28-1)/12)</f>
        <v>62500</v>
      </c>
      <c r="C28" s="3">
        <f>B28*Parametreler!$B$4</f>
        <v>1875</v>
      </c>
      <c r="D28" s="3">
        <f>B28*Parametreler!$B$5</f>
        <v>1875</v>
      </c>
      <c r="E28" s="3">
        <f t="shared" si="0"/>
        <v>3750</v>
      </c>
      <c r="F28" s="3">
        <f>E28*Parametreler!$B$6</f>
        <v>1125</v>
      </c>
      <c r="G28" s="3">
        <f t="shared" si="1"/>
        <v>4875</v>
      </c>
      <c r="H28" s="3">
        <f t="shared" si="2"/>
        <v>2711.3843630372658</v>
      </c>
      <c r="I28" s="3">
        <f t="shared" si="3"/>
        <v>130248.75733422334</v>
      </c>
    </row>
    <row r="29" spans="1:9" x14ac:dyDescent="0.2">
      <c r="A29" s="2">
        <v>28</v>
      </c>
      <c r="B29" s="3">
        <f>Parametreler!$B$2*(1+Parametreler!$B$3)^INT((A29-1)/12)</f>
        <v>62500</v>
      </c>
      <c r="C29" s="3">
        <f>B29*Parametreler!$B$4</f>
        <v>1875</v>
      </c>
      <c r="D29" s="3">
        <f>B29*Parametreler!$B$5</f>
        <v>1875</v>
      </c>
      <c r="E29" s="3">
        <f t="shared" si="0"/>
        <v>3750</v>
      </c>
      <c r="F29" s="3">
        <f>E29*Parametreler!$B$6</f>
        <v>1125</v>
      </c>
      <c r="G29" s="3">
        <f t="shared" si="1"/>
        <v>4875</v>
      </c>
      <c r="H29" s="3">
        <f t="shared" si="2"/>
        <v>2879.0772213742034</v>
      </c>
      <c r="I29" s="3">
        <f t="shared" si="3"/>
        <v>138002.83455559754</v>
      </c>
    </row>
    <row r="30" spans="1:9" x14ac:dyDescent="0.2">
      <c r="A30" s="2">
        <v>29</v>
      </c>
      <c r="B30" s="3">
        <f>Parametreler!$B$2*(1+Parametreler!$B$3)^INT((A30-1)/12)</f>
        <v>62500</v>
      </c>
      <c r="C30" s="3">
        <f>B30*Parametreler!$B$4</f>
        <v>1875</v>
      </c>
      <c r="D30" s="3">
        <f>B30*Parametreler!$B$5</f>
        <v>1875</v>
      </c>
      <c r="E30" s="3">
        <f t="shared" si="0"/>
        <v>3750</v>
      </c>
      <c r="F30" s="3">
        <f>E30*Parametreler!$B$6</f>
        <v>1125</v>
      </c>
      <c r="G30" s="3">
        <f t="shared" si="1"/>
        <v>4875</v>
      </c>
      <c r="H30" s="3">
        <f t="shared" si="2"/>
        <v>3050.4768382131515</v>
      </c>
      <c r="I30" s="3">
        <f t="shared" si="3"/>
        <v>145928.3113938107</v>
      </c>
    </row>
    <row r="31" spans="1:9" x14ac:dyDescent="0.2">
      <c r="A31" s="2">
        <v>30</v>
      </c>
      <c r="B31" s="3">
        <f>Parametreler!$B$2*(1+Parametreler!$B$3)^INT((A31-1)/12)</f>
        <v>62500</v>
      </c>
      <c r="C31" s="3">
        <f>B31*Parametreler!$B$4</f>
        <v>1875</v>
      </c>
      <c r="D31" s="3">
        <f>B31*Parametreler!$B$5</f>
        <v>1875</v>
      </c>
      <c r="E31" s="3">
        <f t="shared" si="0"/>
        <v>3750</v>
      </c>
      <c r="F31" s="3">
        <f>E31*Parametreler!$B$6</f>
        <v>1125</v>
      </c>
      <c r="G31" s="3">
        <f t="shared" si="1"/>
        <v>4875</v>
      </c>
      <c r="H31" s="3">
        <f t="shared" si="2"/>
        <v>3225.6651494142811</v>
      </c>
      <c r="I31" s="3">
        <f t="shared" si="3"/>
        <v>154028.97654322497</v>
      </c>
    </row>
    <row r="32" spans="1:9" x14ac:dyDescent="0.2">
      <c r="A32" s="2">
        <v>31</v>
      </c>
      <c r="B32" s="3">
        <f>Parametreler!$B$2*(1+Parametreler!$B$3)^INT((A32-1)/12)</f>
        <v>62500</v>
      </c>
      <c r="C32" s="3">
        <f>B32*Parametreler!$B$4</f>
        <v>1875</v>
      </c>
      <c r="D32" s="3">
        <f>B32*Parametreler!$B$5</f>
        <v>1875</v>
      </c>
      <c r="E32" s="3">
        <f t="shared" si="0"/>
        <v>3750</v>
      </c>
      <c r="F32" s="3">
        <f>E32*Parametreler!$B$6</f>
        <v>1125</v>
      </c>
      <c r="G32" s="3">
        <f t="shared" si="1"/>
        <v>4875</v>
      </c>
      <c r="H32" s="3">
        <f t="shared" si="2"/>
        <v>3404.7259019849353</v>
      </c>
      <c r="I32" s="3">
        <f t="shared" si="3"/>
        <v>162308.7024452099</v>
      </c>
    </row>
    <row r="33" spans="1:9" x14ac:dyDescent="0.2">
      <c r="A33" s="2">
        <v>32</v>
      </c>
      <c r="B33" s="3">
        <f>Parametreler!$B$2*(1+Parametreler!$B$3)^INT((A33-1)/12)</f>
        <v>62500</v>
      </c>
      <c r="C33" s="3">
        <f>B33*Parametreler!$B$4</f>
        <v>1875</v>
      </c>
      <c r="D33" s="3">
        <f>B33*Parametreler!$B$5</f>
        <v>1875</v>
      </c>
      <c r="E33" s="3">
        <f t="shared" si="0"/>
        <v>3750</v>
      </c>
      <c r="F33" s="3">
        <f>E33*Parametreler!$B$6</f>
        <v>1125</v>
      </c>
      <c r="G33" s="3">
        <f t="shared" si="1"/>
        <v>4875</v>
      </c>
      <c r="H33" s="3">
        <f t="shared" si="2"/>
        <v>3587.7446941140424</v>
      </c>
      <c r="I33" s="3">
        <f t="shared" si="3"/>
        <v>170771.44713932395</v>
      </c>
    </row>
    <row r="34" spans="1:9" x14ac:dyDescent="0.2">
      <c r="A34" s="2">
        <v>33</v>
      </c>
      <c r="B34" s="3">
        <f>Parametreler!$B$2*(1+Parametreler!$B$3)^INT((A34-1)/12)</f>
        <v>62500</v>
      </c>
      <c r="C34" s="3">
        <f>B34*Parametreler!$B$4</f>
        <v>1875</v>
      </c>
      <c r="D34" s="3">
        <f>B34*Parametreler!$B$5</f>
        <v>1875</v>
      </c>
      <c r="E34" s="3">
        <f t="shared" ref="E34:E65" si="4">C34+D34</f>
        <v>3750</v>
      </c>
      <c r="F34" s="3">
        <f>E34*Parametreler!$B$6</f>
        <v>1125</v>
      </c>
      <c r="G34" s="3">
        <f t="shared" ref="G34:G65" si="5">E34+F34</f>
        <v>4875</v>
      </c>
      <c r="H34" s="3">
        <f t="shared" si="2"/>
        <v>3774.8090160914717</v>
      </c>
      <c r="I34" s="3">
        <f t="shared" si="3"/>
        <v>179421.25615541541</v>
      </c>
    </row>
    <row r="35" spans="1:9" x14ac:dyDescent="0.2">
      <c r="A35" s="2">
        <v>34</v>
      </c>
      <c r="B35" s="3">
        <f>Parametreler!$B$2*(1+Parametreler!$B$3)^INT((A35-1)/12)</f>
        <v>62500</v>
      </c>
      <c r="C35" s="3">
        <f>B35*Parametreler!$B$4</f>
        <v>1875</v>
      </c>
      <c r="D35" s="3">
        <f>B35*Parametreler!$B$5</f>
        <v>1875</v>
      </c>
      <c r="E35" s="3">
        <f t="shared" si="4"/>
        <v>3750</v>
      </c>
      <c r="F35" s="3">
        <f>E35*Parametreler!$B$6</f>
        <v>1125</v>
      </c>
      <c r="G35" s="3">
        <f t="shared" si="5"/>
        <v>4875</v>
      </c>
      <c r="H35" s="3">
        <f t="shared" ref="H35:H66" si="6">I34*$L$1</f>
        <v>3966.0082921318785</v>
      </c>
      <c r="I35" s="3">
        <f t="shared" ref="I35:I66" si="7">I34+H35+G35</f>
        <v>188262.26444754729</v>
      </c>
    </row>
    <row r="36" spans="1:9" x14ac:dyDescent="0.2">
      <c r="A36" s="2">
        <v>35</v>
      </c>
      <c r="B36" s="3">
        <f>Parametreler!$B$2*(1+Parametreler!$B$3)^INT((A36-1)/12)</f>
        <v>62500</v>
      </c>
      <c r="C36" s="3">
        <f>B36*Parametreler!$B$4</f>
        <v>1875</v>
      </c>
      <c r="D36" s="3">
        <f>B36*Parametreler!$B$5</f>
        <v>1875</v>
      </c>
      <c r="E36" s="3">
        <f t="shared" si="4"/>
        <v>3750</v>
      </c>
      <c r="F36" s="3">
        <f>E36*Parametreler!$B$6</f>
        <v>1125</v>
      </c>
      <c r="G36" s="3">
        <f t="shared" si="5"/>
        <v>4875</v>
      </c>
      <c r="H36" s="3">
        <f t="shared" si="6"/>
        <v>4161.433923123056</v>
      </c>
      <c r="I36" s="3">
        <f t="shared" si="7"/>
        <v>197298.69837067035</v>
      </c>
    </row>
    <row r="37" spans="1:9" x14ac:dyDescent="0.2">
      <c r="A37" s="2">
        <v>36</v>
      </c>
      <c r="B37" s="3">
        <f>Parametreler!$B$2*(1+Parametreler!$B$3)^INT((A37-1)/12)</f>
        <v>62500</v>
      </c>
      <c r="C37" s="3">
        <f>B37*Parametreler!$B$4</f>
        <v>1875</v>
      </c>
      <c r="D37" s="3">
        <f>B37*Parametreler!$B$5</f>
        <v>1875</v>
      </c>
      <c r="E37" s="3">
        <f t="shared" si="4"/>
        <v>3750</v>
      </c>
      <c r="F37" s="3">
        <f>E37*Parametreler!$B$6</f>
        <v>1125</v>
      </c>
      <c r="G37" s="3">
        <f t="shared" si="5"/>
        <v>4875</v>
      </c>
      <c r="H37" s="3">
        <f t="shared" si="6"/>
        <v>4361.1793303192035</v>
      </c>
      <c r="I37" s="3">
        <f t="shared" si="7"/>
        <v>206534.87770098954</v>
      </c>
    </row>
    <row r="38" spans="1:9" x14ac:dyDescent="0.2">
      <c r="A38" s="2">
        <v>37</v>
      </c>
      <c r="B38" s="3">
        <f>Parametreler!$B$2*(1+Parametreler!$B$3)^INT((A38-1)/12)</f>
        <v>78125</v>
      </c>
      <c r="C38" s="3">
        <f>B38*Parametreler!$B$4</f>
        <v>2343.75</v>
      </c>
      <c r="D38" s="3">
        <f>B38*Parametreler!$B$5</f>
        <v>2343.75</v>
      </c>
      <c r="E38" s="3">
        <f t="shared" si="4"/>
        <v>4687.5</v>
      </c>
      <c r="F38" s="3">
        <f>E38*Parametreler!$B$6</f>
        <v>1406.25</v>
      </c>
      <c r="G38" s="3">
        <f t="shared" si="5"/>
        <v>6093.75</v>
      </c>
      <c r="H38" s="3">
        <f t="shared" si="6"/>
        <v>4565.3400000000211</v>
      </c>
      <c r="I38" s="3">
        <f t="shared" si="7"/>
        <v>217193.96770098957</v>
      </c>
    </row>
    <row r="39" spans="1:9" x14ac:dyDescent="0.2">
      <c r="A39" s="2">
        <v>38</v>
      </c>
      <c r="B39" s="3">
        <f>Parametreler!$B$2*(1+Parametreler!$B$3)^INT((A39-1)/12)</f>
        <v>78125</v>
      </c>
      <c r="C39" s="3">
        <f>B39*Parametreler!$B$4</f>
        <v>2343.75</v>
      </c>
      <c r="D39" s="3">
        <f>B39*Parametreler!$B$5</f>
        <v>2343.75</v>
      </c>
      <c r="E39" s="3">
        <f t="shared" si="4"/>
        <v>4687.5</v>
      </c>
      <c r="F39" s="3">
        <f>E39*Parametreler!$B$6</f>
        <v>1406.25</v>
      </c>
      <c r="G39" s="3">
        <f t="shared" si="5"/>
        <v>6093.75</v>
      </c>
      <c r="H39" s="3">
        <f t="shared" si="6"/>
        <v>4800.9533282779266</v>
      </c>
      <c r="I39" s="3">
        <f t="shared" si="7"/>
        <v>228088.67102926748</v>
      </c>
    </row>
    <row r="40" spans="1:9" x14ac:dyDescent="0.2">
      <c r="A40" s="2">
        <v>39</v>
      </c>
      <c r="B40" s="3">
        <f>Parametreler!$B$2*(1+Parametreler!$B$3)^INT((A40-1)/12)</f>
        <v>78125</v>
      </c>
      <c r="C40" s="3">
        <f>B40*Parametreler!$B$4</f>
        <v>2343.75</v>
      </c>
      <c r="D40" s="3">
        <f>B40*Parametreler!$B$5</f>
        <v>2343.75</v>
      </c>
      <c r="E40" s="3">
        <f t="shared" si="4"/>
        <v>4687.5</v>
      </c>
      <c r="F40" s="3">
        <f>E40*Parametreler!$B$6</f>
        <v>1406.25</v>
      </c>
      <c r="G40" s="3">
        <f t="shared" si="5"/>
        <v>6093.75</v>
      </c>
      <c r="H40" s="3">
        <f t="shared" si="6"/>
        <v>5041.7747597299476</v>
      </c>
      <c r="I40" s="3">
        <f t="shared" si="7"/>
        <v>239224.19578899743</v>
      </c>
    </row>
    <row r="41" spans="1:9" x14ac:dyDescent="0.2">
      <c r="A41" s="2">
        <v>40</v>
      </c>
      <c r="B41" s="3">
        <f>Parametreler!$B$2*(1+Parametreler!$B$3)^INT((A41-1)/12)</f>
        <v>78125</v>
      </c>
      <c r="C41" s="3">
        <f>B41*Parametreler!$B$4</f>
        <v>2343.75</v>
      </c>
      <c r="D41" s="3">
        <f>B41*Parametreler!$B$5</f>
        <v>2343.75</v>
      </c>
      <c r="E41" s="3">
        <f t="shared" si="4"/>
        <v>4687.5</v>
      </c>
      <c r="F41" s="3">
        <f>E41*Parametreler!$B$6</f>
        <v>1406.25</v>
      </c>
      <c r="G41" s="3">
        <f t="shared" si="5"/>
        <v>6093.75</v>
      </c>
      <c r="H41" s="3">
        <f t="shared" si="6"/>
        <v>5287.9194166153848</v>
      </c>
      <c r="I41" s="3">
        <f t="shared" si="7"/>
        <v>250605.86520561282</v>
      </c>
    </row>
    <row r="42" spans="1:9" x14ac:dyDescent="0.2">
      <c r="A42" s="2">
        <v>41</v>
      </c>
      <c r="B42" s="3">
        <f>Parametreler!$B$2*(1+Parametreler!$B$3)^INT((A42-1)/12)</f>
        <v>78125</v>
      </c>
      <c r="C42" s="3">
        <f>B42*Parametreler!$B$4</f>
        <v>2343.75</v>
      </c>
      <c r="D42" s="3">
        <f>B42*Parametreler!$B$5</f>
        <v>2343.75</v>
      </c>
      <c r="E42" s="3">
        <f t="shared" si="4"/>
        <v>4687.5</v>
      </c>
      <c r="F42" s="3">
        <f>E42*Parametreler!$B$6</f>
        <v>1406.25</v>
      </c>
      <c r="G42" s="3">
        <f t="shared" si="5"/>
        <v>6093.75</v>
      </c>
      <c r="H42" s="3">
        <f t="shared" si="6"/>
        <v>5539.5049659078286</v>
      </c>
      <c r="I42" s="3">
        <f t="shared" si="7"/>
        <v>262239.12017152063</v>
      </c>
    </row>
    <row r="43" spans="1:9" x14ac:dyDescent="0.2">
      <c r="A43" s="2">
        <v>42</v>
      </c>
      <c r="B43" s="3">
        <f>Parametreler!$B$2*(1+Parametreler!$B$3)^INT((A43-1)/12)</f>
        <v>78125</v>
      </c>
      <c r="C43" s="3">
        <f>B43*Parametreler!$B$4</f>
        <v>2343.75</v>
      </c>
      <c r="D43" s="3">
        <f>B43*Parametreler!$B$5</f>
        <v>2343.75</v>
      </c>
      <c r="E43" s="3">
        <f t="shared" si="4"/>
        <v>4687.5</v>
      </c>
      <c r="F43" s="3">
        <f>E43*Parametreler!$B$6</f>
        <v>1406.25</v>
      </c>
      <c r="G43" s="3">
        <f t="shared" si="5"/>
        <v>6093.75</v>
      </c>
      <c r="H43" s="3">
        <f t="shared" si="6"/>
        <v>5796.6516755446746</v>
      </c>
      <c r="I43" s="3">
        <f t="shared" si="7"/>
        <v>274129.52184706531</v>
      </c>
    </row>
    <row r="44" spans="1:9" x14ac:dyDescent="0.2">
      <c r="A44" s="2">
        <v>43</v>
      </c>
      <c r="B44" s="3">
        <f>Parametreler!$B$2*(1+Parametreler!$B$3)^INT((A44-1)/12)</f>
        <v>78125</v>
      </c>
      <c r="C44" s="3">
        <f>B44*Parametreler!$B$4</f>
        <v>2343.75</v>
      </c>
      <c r="D44" s="3">
        <f>B44*Parametreler!$B$5</f>
        <v>2343.75</v>
      </c>
      <c r="E44" s="3">
        <f t="shared" si="4"/>
        <v>4687.5</v>
      </c>
      <c r="F44" s="3">
        <f>E44*Parametreler!$B$6</f>
        <v>1406.25</v>
      </c>
      <c r="G44" s="3">
        <f t="shared" si="5"/>
        <v>6093.75</v>
      </c>
      <c r="H44" s="3">
        <f t="shared" si="6"/>
        <v>6059.4824719199987</v>
      </c>
      <c r="I44" s="3">
        <f t="shared" si="7"/>
        <v>286282.75431898533</v>
      </c>
    </row>
    <row r="45" spans="1:9" x14ac:dyDescent="0.2">
      <c r="A45" s="2">
        <v>44</v>
      </c>
      <c r="B45" s="3">
        <f>Parametreler!$B$2*(1+Parametreler!$B$3)^INT((A45-1)/12)</f>
        <v>78125</v>
      </c>
      <c r="C45" s="3">
        <f>B45*Parametreler!$B$4</f>
        <v>2343.75</v>
      </c>
      <c r="D45" s="3">
        <f>B45*Parametreler!$B$5</f>
        <v>2343.75</v>
      </c>
      <c r="E45" s="3">
        <f t="shared" si="4"/>
        <v>4687.5</v>
      </c>
      <c r="F45" s="3">
        <f>E45*Parametreler!$B$6</f>
        <v>1406.25</v>
      </c>
      <c r="G45" s="3">
        <f t="shared" si="5"/>
        <v>6093.75</v>
      </c>
      <c r="H45" s="3">
        <f t="shared" si="6"/>
        <v>6328.1229986482831</v>
      </c>
      <c r="I45" s="3">
        <f t="shared" si="7"/>
        <v>298704.6273176336</v>
      </c>
    </row>
    <row r="46" spans="1:9" x14ac:dyDescent="0.2">
      <c r="A46" s="2">
        <v>45</v>
      </c>
      <c r="B46" s="3">
        <f>Parametreler!$B$2*(1+Parametreler!$B$3)^INT((A46-1)/12)</f>
        <v>78125</v>
      </c>
      <c r="C46" s="3">
        <f>B46*Parametreler!$B$4</f>
        <v>2343.75</v>
      </c>
      <c r="D46" s="3">
        <f>B46*Parametreler!$B$5</f>
        <v>2343.75</v>
      </c>
      <c r="E46" s="3">
        <f t="shared" si="4"/>
        <v>4687.5</v>
      </c>
      <c r="F46" s="3">
        <f>E46*Parametreler!$B$6</f>
        <v>1406.25</v>
      </c>
      <c r="G46" s="3">
        <f t="shared" si="5"/>
        <v>6093.75</v>
      </c>
      <c r="H46" s="3">
        <f t="shared" si="6"/>
        <v>6602.7016766270754</v>
      </c>
      <c r="I46" s="3">
        <f t="shared" si="7"/>
        <v>311401.07899426069</v>
      </c>
    </row>
    <row r="47" spans="1:9" x14ac:dyDescent="0.2">
      <c r="A47" s="2">
        <v>46</v>
      </c>
      <c r="B47" s="3">
        <f>Parametreler!$B$2*(1+Parametreler!$B$3)^INT((A47-1)/12)</f>
        <v>78125</v>
      </c>
      <c r="C47" s="3">
        <f>B47*Parametreler!$B$4</f>
        <v>2343.75</v>
      </c>
      <c r="D47" s="3">
        <f>B47*Parametreler!$B$5</f>
        <v>2343.75</v>
      </c>
      <c r="E47" s="3">
        <f t="shared" si="4"/>
        <v>4687.5</v>
      </c>
      <c r="F47" s="3">
        <f>E47*Parametreler!$B$6</f>
        <v>1406.25</v>
      </c>
      <c r="G47" s="3">
        <f t="shared" si="5"/>
        <v>6093.75</v>
      </c>
      <c r="H47" s="3">
        <f t="shared" si="6"/>
        <v>6883.3497654273106</v>
      </c>
      <c r="I47" s="3">
        <f t="shared" si="7"/>
        <v>324378.17875968799</v>
      </c>
    </row>
    <row r="48" spans="1:9" x14ac:dyDescent="0.2">
      <c r="A48" s="2">
        <v>47</v>
      </c>
      <c r="B48" s="3">
        <f>Parametreler!$B$2*(1+Parametreler!$B$3)^INT((A48-1)/12)</f>
        <v>78125</v>
      </c>
      <c r="C48" s="3">
        <f>B48*Parametreler!$B$4</f>
        <v>2343.75</v>
      </c>
      <c r="D48" s="3">
        <f>B48*Parametreler!$B$5</f>
        <v>2343.75</v>
      </c>
      <c r="E48" s="3">
        <f t="shared" si="4"/>
        <v>4687.5</v>
      </c>
      <c r="F48" s="3">
        <f>E48*Parametreler!$B$6</f>
        <v>1406.25</v>
      </c>
      <c r="G48" s="3">
        <f t="shared" si="5"/>
        <v>6093.75</v>
      </c>
      <c r="H48" s="3">
        <f t="shared" si="6"/>
        <v>7170.2014260406222</v>
      </c>
      <c r="I48" s="3">
        <f t="shared" si="7"/>
        <v>337642.1301857286</v>
      </c>
    </row>
    <row r="49" spans="1:9" x14ac:dyDescent="0.2">
      <c r="A49" s="2">
        <v>48</v>
      </c>
      <c r="B49" s="3">
        <f>Parametreler!$B$2*(1+Parametreler!$B$3)^INT((A49-1)/12)</f>
        <v>78125</v>
      </c>
      <c r="C49" s="3">
        <f>B49*Parametreler!$B$4</f>
        <v>2343.75</v>
      </c>
      <c r="D49" s="3">
        <f>B49*Parametreler!$B$5</f>
        <v>2343.75</v>
      </c>
      <c r="E49" s="3">
        <f t="shared" si="4"/>
        <v>4687.5</v>
      </c>
      <c r="F49" s="3">
        <f>E49*Parametreler!$B$6</f>
        <v>1406.25</v>
      </c>
      <c r="G49" s="3">
        <f t="shared" si="5"/>
        <v>6093.75</v>
      </c>
      <c r="H49" s="3">
        <f t="shared" si="6"/>
        <v>7463.3937850136572</v>
      </c>
      <c r="I49" s="3">
        <f t="shared" si="7"/>
        <v>351199.27397074224</v>
      </c>
    </row>
    <row r="50" spans="1:9" x14ac:dyDescent="0.2">
      <c r="A50" s="2">
        <v>49</v>
      </c>
      <c r="B50" s="3">
        <f>Parametreler!$B$2*(1+Parametreler!$B$3)^INT((A50-1)/12)</f>
        <v>97656.25</v>
      </c>
      <c r="C50" s="3">
        <f>B50*Parametreler!$B$4</f>
        <v>2929.6875</v>
      </c>
      <c r="D50" s="3">
        <f>B50*Parametreler!$B$5</f>
        <v>2929.6875</v>
      </c>
      <c r="E50" s="3">
        <f t="shared" si="4"/>
        <v>5859.375</v>
      </c>
      <c r="F50" s="3">
        <f>E50*Parametreler!$B$6</f>
        <v>1757.8125</v>
      </c>
      <c r="G50" s="3">
        <f t="shared" si="5"/>
        <v>7617.1875</v>
      </c>
      <c r="H50" s="3">
        <f t="shared" si="6"/>
        <v>7763.0670000000382</v>
      </c>
      <c r="I50" s="3">
        <f t="shared" si="7"/>
        <v>366579.52847074228</v>
      </c>
    </row>
    <row r="51" spans="1:9" x14ac:dyDescent="0.2">
      <c r="A51" s="2">
        <v>50</v>
      </c>
      <c r="B51" s="3">
        <f>Parametreler!$B$2*(1+Parametreler!$B$3)^INT((A51-1)/12)</f>
        <v>97656.25</v>
      </c>
      <c r="C51" s="3">
        <f>B51*Parametreler!$B$4</f>
        <v>2929.6875</v>
      </c>
      <c r="D51" s="3">
        <f>B51*Parametreler!$B$5</f>
        <v>2929.6875</v>
      </c>
      <c r="E51" s="3">
        <f t="shared" si="4"/>
        <v>5859.375</v>
      </c>
      <c r="F51" s="3">
        <f>E51*Parametreler!$B$6</f>
        <v>1757.8125</v>
      </c>
      <c r="G51" s="3">
        <f t="shared" si="5"/>
        <v>7617.1875</v>
      </c>
      <c r="H51" s="3">
        <f t="shared" si="6"/>
        <v>8103.0390757125269</v>
      </c>
      <c r="I51" s="3">
        <f t="shared" si="7"/>
        <v>382299.75504645478</v>
      </c>
    </row>
    <row r="52" spans="1:9" x14ac:dyDescent="0.2">
      <c r="A52" s="2">
        <v>51</v>
      </c>
      <c r="B52" s="3">
        <f>Parametreler!$B$2*(1+Parametreler!$B$3)^INT((A52-1)/12)</f>
        <v>97656.25</v>
      </c>
      <c r="C52" s="3">
        <f>B52*Parametreler!$B$4</f>
        <v>2929.6875</v>
      </c>
      <c r="D52" s="3">
        <f>B52*Parametreler!$B$5</f>
        <v>2929.6875</v>
      </c>
      <c r="E52" s="3">
        <f t="shared" si="4"/>
        <v>5859.375</v>
      </c>
      <c r="F52" s="3">
        <f>E52*Parametreler!$B$6</f>
        <v>1757.8125</v>
      </c>
      <c r="G52" s="3">
        <f t="shared" si="5"/>
        <v>7617.1875</v>
      </c>
      <c r="H52" s="3">
        <f t="shared" si="6"/>
        <v>8450.5260473758117</v>
      </c>
      <c r="I52" s="3">
        <f t="shared" si="7"/>
        <v>398367.46859383059</v>
      </c>
    </row>
    <row r="53" spans="1:9" x14ac:dyDescent="0.2">
      <c r="A53" s="2">
        <v>52</v>
      </c>
      <c r="B53" s="3">
        <f>Parametreler!$B$2*(1+Parametreler!$B$3)^INT((A53-1)/12)</f>
        <v>97656.25</v>
      </c>
      <c r="C53" s="3">
        <f>B53*Parametreler!$B$4</f>
        <v>2929.6875</v>
      </c>
      <c r="D53" s="3">
        <f>B53*Parametreler!$B$5</f>
        <v>2929.6875</v>
      </c>
      <c r="E53" s="3">
        <f t="shared" si="4"/>
        <v>5859.375</v>
      </c>
      <c r="F53" s="3">
        <f>E53*Parametreler!$B$6</f>
        <v>1757.8125</v>
      </c>
      <c r="G53" s="3">
        <f t="shared" si="5"/>
        <v>7617.1875</v>
      </c>
      <c r="H53" s="3">
        <f t="shared" si="6"/>
        <v>8805.6940276361529</v>
      </c>
      <c r="I53" s="3">
        <f t="shared" si="7"/>
        <v>414790.35012146673</v>
      </c>
    </row>
    <row r="54" spans="1:9" x14ac:dyDescent="0.2">
      <c r="A54" s="2">
        <v>53</v>
      </c>
      <c r="B54" s="3">
        <f>Parametreler!$B$2*(1+Parametreler!$B$3)^INT((A54-1)/12)</f>
        <v>97656.25</v>
      </c>
      <c r="C54" s="3">
        <f>B54*Parametreler!$B$4</f>
        <v>2929.6875</v>
      </c>
      <c r="D54" s="3">
        <f>B54*Parametreler!$B$5</f>
        <v>2929.6875</v>
      </c>
      <c r="E54" s="3">
        <f t="shared" si="4"/>
        <v>5859.375</v>
      </c>
      <c r="F54" s="3">
        <f>E54*Parametreler!$B$6</f>
        <v>1757.8125</v>
      </c>
      <c r="G54" s="3">
        <f t="shared" si="5"/>
        <v>7617.1875</v>
      </c>
      <c r="H54" s="3">
        <f t="shared" si="6"/>
        <v>9168.712800968593</v>
      </c>
      <c r="I54" s="3">
        <f t="shared" si="7"/>
        <v>431576.25042243535</v>
      </c>
    </row>
    <row r="55" spans="1:9" x14ac:dyDescent="0.2">
      <c r="A55" s="2">
        <v>54</v>
      </c>
      <c r="B55" s="3">
        <f>Parametreler!$B$2*(1+Parametreler!$B$3)^INT((A55-1)/12)</f>
        <v>97656.25</v>
      </c>
      <c r="C55" s="3">
        <f>B55*Parametreler!$B$4</f>
        <v>2929.6875</v>
      </c>
      <c r="D55" s="3">
        <f>B55*Parametreler!$B$5</f>
        <v>2929.6875</v>
      </c>
      <c r="E55" s="3">
        <f t="shared" si="4"/>
        <v>5859.375</v>
      </c>
      <c r="F55" s="3">
        <f>E55*Parametreler!$B$6</f>
        <v>1757.8125</v>
      </c>
      <c r="G55" s="3">
        <f t="shared" si="5"/>
        <v>7617.1875</v>
      </c>
      <c r="H55" s="3">
        <f t="shared" si="6"/>
        <v>9539.7559048407147</v>
      </c>
      <c r="I55" s="3">
        <f t="shared" si="7"/>
        <v>448733.19382727606</v>
      </c>
    </row>
    <row r="56" spans="1:9" x14ac:dyDescent="0.2">
      <c r="A56" s="2">
        <v>55</v>
      </c>
      <c r="B56" s="3">
        <f>Parametreler!$B$2*(1+Parametreler!$B$3)^INT((A56-1)/12)</f>
        <v>97656.25</v>
      </c>
      <c r="C56" s="3">
        <f>B56*Parametreler!$B$4</f>
        <v>2929.6875</v>
      </c>
      <c r="D56" s="3">
        <f>B56*Parametreler!$B$5</f>
        <v>2929.6875</v>
      </c>
      <c r="E56" s="3">
        <f t="shared" si="4"/>
        <v>5859.375</v>
      </c>
      <c r="F56" s="3">
        <f>E56*Parametreler!$B$6</f>
        <v>1757.8125</v>
      </c>
      <c r="G56" s="3">
        <f t="shared" si="5"/>
        <v>7617.1875</v>
      </c>
      <c r="H56" s="3">
        <f t="shared" si="6"/>
        <v>9919.0007126704804</v>
      </c>
      <c r="I56" s="3">
        <f t="shared" si="7"/>
        <v>466269.38203994656</v>
      </c>
    </row>
    <row r="57" spans="1:9" x14ac:dyDescent="0.2">
      <c r="A57" s="2">
        <v>56</v>
      </c>
      <c r="B57" s="3">
        <f>Parametreler!$B$2*(1+Parametreler!$B$3)^INT((A57-1)/12)</f>
        <v>97656.25</v>
      </c>
      <c r="C57" s="3">
        <f>B57*Parametreler!$B$4</f>
        <v>2929.6875</v>
      </c>
      <c r="D57" s="3">
        <f>B57*Parametreler!$B$5</f>
        <v>2929.6875</v>
      </c>
      <c r="E57" s="3">
        <f t="shared" si="4"/>
        <v>5859.375</v>
      </c>
      <c r="F57" s="3">
        <f>E57*Parametreler!$B$6</f>
        <v>1757.8125</v>
      </c>
      <c r="G57" s="3">
        <f t="shared" si="5"/>
        <v>7617.1875</v>
      </c>
      <c r="H57" s="3">
        <f t="shared" si="6"/>
        <v>10306.628518617805</v>
      </c>
      <c r="I57" s="3">
        <f t="shared" si="7"/>
        <v>484193.19805856439</v>
      </c>
    </row>
    <row r="58" spans="1:9" x14ac:dyDescent="0.2">
      <c r="A58" s="2">
        <v>57</v>
      </c>
      <c r="B58" s="3">
        <f>Parametreler!$B$2*(1+Parametreler!$B$3)^INT((A58-1)/12)</f>
        <v>97656.25</v>
      </c>
      <c r="C58" s="3">
        <f>B58*Parametreler!$B$4</f>
        <v>2929.6875</v>
      </c>
      <c r="D58" s="3">
        <f>B58*Parametreler!$B$5</f>
        <v>2929.6875</v>
      </c>
      <c r="E58" s="3">
        <f t="shared" si="4"/>
        <v>5859.375</v>
      </c>
      <c r="F58" s="3">
        <f>E58*Parametreler!$B$6</f>
        <v>1757.8125</v>
      </c>
      <c r="G58" s="3">
        <f t="shared" si="5"/>
        <v>7617.1875</v>
      </c>
      <c r="H58" s="3">
        <f t="shared" si="6"/>
        <v>10702.824624250403</v>
      </c>
      <c r="I58" s="3">
        <f t="shared" si="7"/>
        <v>502513.2101828148</v>
      </c>
    </row>
    <row r="59" spans="1:9" x14ac:dyDescent="0.2">
      <c r="A59" s="2">
        <v>58</v>
      </c>
      <c r="B59" s="3">
        <f>Parametreler!$B$2*(1+Parametreler!$B$3)^INT((A59-1)/12)</f>
        <v>97656.25</v>
      </c>
      <c r="C59" s="3">
        <f>B59*Parametreler!$B$4</f>
        <v>2929.6875</v>
      </c>
      <c r="D59" s="3">
        <f>B59*Parametreler!$B$5</f>
        <v>2929.6875</v>
      </c>
      <c r="E59" s="3">
        <f t="shared" si="4"/>
        <v>5859.375</v>
      </c>
      <c r="F59" s="3">
        <f>E59*Parametreler!$B$6</f>
        <v>1757.8125</v>
      </c>
      <c r="G59" s="3">
        <f t="shared" si="5"/>
        <v>7617.1875</v>
      </c>
      <c r="H59" s="3">
        <f t="shared" si="6"/>
        <v>11107.77842712534</v>
      </c>
      <c r="I59" s="3">
        <f t="shared" si="7"/>
        <v>521238.17610994016</v>
      </c>
    </row>
    <row r="60" spans="1:9" x14ac:dyDescent="0.2">
      <c r="A60" s="2">
        <v>59</v>
      </c>
      <c r="B60" s="3">
        <f>Parametreler!$B$2*(1+Parametreler!$B$3)^INT((A60-1)/12)</f>
        <v>97656.25</v>
      </c>
      <c r="C60" s="3">
        <f>B60*Parametreler!$B$4</f>
        <v>2929.6875</v>
      </c>
      <c r="D60" s="3">
        <f>B60*Parametreler!$B$5</f>
        <v>2929.6875</v>
      </c>
      <c r="E60" s="3">
        <f t="shared" si="4"/>
        <v>5859.375</v>
      </c>
      <c r="F60" s="3">
        <f>E60*Parametreler!$B$6</f>
        <v>1757.8125</v>
      </c>
      <c r="G60" s="3">
        <f t="shared" si="5"/>
        <v>7617.1875</v>
      </c>
      <c r="H60" s="3">
        <f t="shared" si="6"/>
        <v>11521.683511328623</v>
      </c>
      <c r="I60" s="3">
        <f t="shared" si="7"/>
        <v>540377.04712126881</v>
      </c>
    </row>
    <row r="61" spans="1:9" x14ac:dyDescent="0.2">
      <c r="A61" s="2">
        <v>60</v>
      </c>
      <c r="B61" s="3">
        <f>Parametreler!$B$2*(1+Parametreler!$B$3)^INT((A61-1)/12)</f>
        <v>97656.25</v>
      </c>
      <c r="C61" s="3">
        <f>B61*Parametreler!$B$4</f>
        <v>2929.6875</v>
      </c>
      <c r="D61" s="3">
        <f>B61*Parametreler!$B$5</f>
        <v>2929.6875</v>
      </c>
      <c r="E61" s="3">
        <f t="shared" si="4"/>
        <v>5859.375</v>
      </c>
      <c r="F61" s="3">
        <f>E61*Parametreler!$B$6</f>
        <v>1757.8125</v>
      </c>
      <c r="G61" s="3">
        <f t="shared" si="5"/>
        <v>7617.1875</v>
      </c>
      <c r="H61" s="3">
        <f t="shared" si="6"/>
        <v>11944.737740016124</v>
      </c>
      <c r="I61" s="3">
        <f t="shared" si="7"/>
        <v>559938.97236128489</v>
      </c>
    </row>
    <row r="62" spans="1:9" x14ac:dyDescent="0.2">
      <c r="A62" s="2">
        <v>61</v>
      </c>
      <c r="B62" s="3">
        <f>Parametreler!$B$2*(1+Parametreler!$B$3)^INT((A62-1)/12)</f>
        <v>122070.3125</v>
      </c>
      <c r="C62" s="3">
        <f>B62*Parametreler!$B$4</f>
        <v>3662.109375</v>
      </c>
      <c r="D62" s="3">
        <f>B62*Parametreler!$B$5</f>
        <v>3662.109375</v>
      </c>
      <c r="E62" s="3">
        <f t="shared" si="4"/>
        <v>7324.21875</v>
      </c>
      <c r="F62" s="3">
        <f>E62*Parametreler!$B$6</f>
        <v>2197.265625</v>
      </c>
      <c r="G62" s="3">
        <f t="shared" si="5"/>
        <v>9521.484375</v>
      </c>
      <c r="H62" s="3">
        <f t="shared" si="6"/>
        <v>12377.143350000068</v>
      </c>
      <c r="I62" s="3">
        <f t="shared" si="7"/>
        <v>581837.60008628492</v>
      </c>
    </row>
    <row r="63" spans="1:9" x14ac:dyDescent="0.2">
      <c r="A63" s="2">
        <v>62</v>
      </c>
      <c r="B63" s="3">
        <f>Parametreler!$B$2*(1+Parametreler!$B$3)^INT((A63-1)/12)</f>
        <v>122070.3125</v>
      </c>
      <c r="C63" s="3">
        <f>B63*Parametreler!$B$4</f>
        <v>3662.109375</v>
      </c>
      <c r="D63" s="3">
        <f>B63*Parametreler!$B$5</f>
        <v>3662.109375</v>
      </c>
      <c r="E63" s="3">
        <f t="shared" si="4"/>
        <v>7324.21875</v>
      </c>
      <c r="F63" s="3">
        <f>E63*Parametreler!$B$6</f>
        <v>2197.265625</v>
      </c>
      <c r="G63" s="3">
        <f t="shared" si="5"/>
        <v>9521.484375</v>
      </c>
      <c r="H63" s="3">
        <f t="shared" si="6"/>
        <v>12861.200484615318</v>
      </c>
      <c r="I63" s="3">
        <f t="shared" si="7"/>
        <v>604220.2849459002</v>
      </c>
    </row>
    <row r="64" spans="1:9" x14ac:dyDescent="0.2">
      <c r="A64" s="2">
        <v>63</v>
      </c>
      <c r="B64" s="3">
        <f>Parametreler!$B$2*(1+Parametreler!$B$3)^INT((A64-1)/12)</f>
        <v>122070.3125</v>
      </c>
      <c r="C64" s="3">
        <f>B64*Parametreler!$B$4</f>
        <v>3662.109375</v>
      </c>
      <c r="D64" s="3">
        <f>B64*Parametreler!$B$5</f>
        <v>3662.109375</v>
      </c>
      <c r="E64" s="3">
        <f t="shared" si="4"/>
        <v>7324.21875</v>
      </c>
      <c r="F64" s="3">
        <f>E64*Parametreler!$B$6</f>
        <v>2197.265625</v>
      </c>
      <c r="G64" s="3">
        <f t="shared" si="5"/>
        <v>9521.484375</v>
      </c>
      <c r="H64" s="3">
        <f t="shared" si="6"/>
        <v>13355.957436247158</v>
      </c>
      <c r="I64" s="3">
        <f t="shared" si="7"/>
        <v>627097.72675714735</v>
      </c>
    </row>
    <row r="65" spans="1:9" x14ac:dyDescent="0.2">
      <c r="A65" s="2">
        <v>64</v>
      </c>
      <c r="B65" s="3">
        <f>Parametreler!$B$2*(1+Parametreler!$B$3)^INT((A65-1)/12)</f>
        <v>122070.3125</v>
      </c>
      <c r="C65" s="3">
        <f>B65*Parametreler!$B$4</f>
        <v>3662.109375</v>
      </c>
      <c r="D65" s="3">
        <f>B65*Parametreler!$B$5</f>
        <v>3662.109375</v>
      </c>
      <c r="E65" s="3">
        <f t="shared" si="4"/>
        <v>7324.21875</v>
      </c>
      <c r="F65" s="3">
        <f>E65*Parametreler!$B$6</f>
        <v>2197.265625</v>
      </c>
      <c r="G65" s="3">
        <f t="shared" si="5"/>
        <v>9521.484375</v>
      </c>
      <c r="H65" s="3">
        <f t="shared" si="6"/>
        <v>13861.650718472192</v>
      </c>
      <c r="I65" s="3">
        <f t="shared" si="7"/>
        <v>650480.86185061955</v>
      </c>
    </row>
    <row r="66" spans="1:9" x14ac:dyDescent="0.2">
      <c r="A66" s="2">
        <v>65</v>
      </c>
      <c r="B66" s="3">
        <f>Parametreler!$B$2*(1+Parametreler!$B$3)^INT((A66-1)/12)</f>
        <v>122070.3125</v>
      </c>
      <c r="C66" s="3">
        <f>B66*Parametreler!$B$4</f>
        <v>3662.109375</v>
      </c>
      <c r="D66" s="3">
        <f>B66*Parametreler!$B$5</f>
        <v>3662.109375</v>
      </c>
      <c r="E66" s="3">
        <f t="shared" ref="E66:E97" si="8">C66+D66</f>
        <v>7324.21875</v>
      </c>
      <c r="F66" s="3">
        <f>E66*Parametreler!$B$6</f>
        <v>2197.265625</v>
      </c>
      <c r="G66" s="3">
        <f t="shared" ref="G66:G97" si="9">E66+F66</f>
        <v>9521.484375</v>
      </c>
      <c r="H66" s="3">
        <f t="shared" si="6"/>
        <v>14378.522072869695</v>
      </c>
      <c r="I66" s="3">
        <f t="shared" si="7"/>
        <v>674380.86829848925</v>
      </c>
    </row>
    <row r="67" spans="1:9" x14ac:dyDescent="0.2">
      <c r="A67" s="2">
        <v>66</v>
      </c>
      <c r="B67" s="3">
        <f>Parametreler!$B$2*(1+Parametreler!$B$3)^INT((A67-1)/12)</f>
        <v>122070.3125</v>
      </c>
      <c r="C67" s="3">
        <f>B67*Parametreler!$B$4</f>
        <v>3662.109375</v>
      </c>
      <c r="D67" s="3">
        <f>B67*Parametreler!$B$5</f>
        <v>3662.109375</v>
      </c>
      <c r="E67" s="3">
        <f t="shared" si="8"/>
        <v>7324.21875</v>
      </c>
      <c r="F67" s="3">
        <f>E67*Parametreler!$B$6</f>
        <v>2197.265625</v>
      </c>
      <c r="G67" s="3">
        <f t="shared" si="9"/>
        <v>9521.484375</v>
      </c>
      <c r="H67" s="3">
        <f t="shared" ref="H67:H98" si="10">I66*$L$1</f>
        <v>14906.818584583731</v>
      </c>
      <c r="I67" s="3">
        <f t="shared" ref="I67:I98" si="11">I66+H67+G67</f>
        <v>698809.17125807295</v>
      </c>
    </row>
    <row r="68" spans="1:9" x14ac:dyDescent="0.2">
      <c r="A68" s="2">
        <v>67</v>
      </c>
      <c r="B68" s="3">
        <f>Parametreler!$B$2*(1+Parametreler!$B$3)^INT((A68-1)/12)</f>
        <v>122070.3125</v>
      </c>
      <c r="C68" s="3">
        <f>B68*Parametreler!$B$4</f>
        <v>3662.109375</v>
      </c>
      <c r="D68" s="3">
        <f>B68*Parametreler!$B$5</f>
        <v>3662.109375</v>
      </c>
      <c r="E68" s="3">
        <f t="shared" si="8"/>
        <v>7324.21875</v>
      </c>
      <c r="F68" s="3">
        <f>E68*Parametreler!$B$6</f>
        <v>2197.265625</v>
      </c>
      <c r="G68" s="3">
        <f t="shared" si="9"/>
        <v>9521.484375</v>
      </c>
      <c r="H68" s="3">
        <f t="shared" si="10"/>
        <v>15446.792800439729</v>
      </c>
      <c r="I68" s="3">
        <f t="shared" si="11"/>
        <v>723777.44843351271</v>
      </c>
    </row>
    <row r="69" spans="1:9" x14ac:dyDescent="0.2">
      <c r="A69" s="2">
        <v>68</v>
      </c>
      <c r="B69" s="3">
        <f>Parametreler!$B$2*(1+Parametreler!$B$3)^INT((A69-1)/12)</f>
        <v>122070.3125</v>
      </c>
      <c r="C69" s="3">
        <f>B69*Parametreler!$B$4</f>
        <v>3662.109375</v>
      </c>
      <c r="D69" s="3">
        <f>B69*Parametreler!$B$5</f>
        <v>3662.109375</v>
      </c>
      <c r="E69" s="3">
        <f t="shared" si="8"/>
        <v>7324.21875</v>
      </c>
      <c r="F69" s="3">
        <f>E69*Parametreler!$B$6</f>
        <v>2197.265625</v>
      </c>
      <c r="G69" s="3">
        <f t="shared" si="9"/>
        <v>9521.484375</v>
      </c>
      <c r="H69" s="3">
        <f t="shared" si="10"/>
        <v>15998.702849671945</v>
      </c>
      <c r="I69" s="3">
        <f t="shared" si="11"/>
        <v>749297.63565818465</v>
      </c>
    </row>
    <row r="70" spans="1:9" x14ac:dyDescent="0.2">
      <c r="A70" s="2">
        <v>69</v>
      </c>
      <c r="B70" s="3">
        <f>Parametreler!$B$2*(1+Parametreler!$B$3)^INT((A70-1)/12)</f>
        <v>122070.3125</v>
      </c>
      <c r="C70" s="3">
        <f>B70*Parametreler!$B$4</f>
        <v>3662.109375</v>
      </c>
      <c r="D70" s="3">
        <f>B70*Parametreler!$B$5</f>
        <v>3662.109375</v>
      </c>
      <c r="E70" s="3">
        <f t="shared" si="8"/>
        <v>7324.21875</v>
      </c>
      <c r="F70" s="3">
        <f>E70*Parametreler!$B$6</f>
        <v>2197.265625</v>
      </c>
      <c r="G70" s="3">
        <f t="shared" si="9"/>
        <v>9521.484375</v>
      </c>
      <c r="H70" s="3">
        <f t="shared" si="10"/>
        <v>16562.812567319532</v>
      </c>
      <c r="I70" s="3">
        <f t="shared" si="11"/>
        <v>775381.93260050414</v>
      </c>
    </row>
    <row r="71" spans="1:9" x14ac:dyDescent="0.2">
      <c r="A71" s="2">
        <v>70</v>
      </c>
      <c r="B71" s="3">
        <f>Parametreler!$B$2*(1+Parametreler!$B$3)^INT((A71-1)/12)</f>
        <v>122070.3125</v>
      </c>
      <c r="C71" s="3">
        <f>B71*Parametreler!$B$4</f>
        <v>3662.109375</v>
      </c>
      <c r="D71" s="3">
        <f>B71*Parametreler!$B$5</f>
        <v>3662.109375</v>
      </c>
      <c r="E71" s="3">
        <f t="shared" si="8"/>
        <v>7324.21875</v>
      </c>
      <c r="F71" s="3">
        <f>E71*Parametreler!$B$6</f>
        <v>2197.265625</v>
      </c>
      <c r="G71" s="3">
        <f t="shared" si="9"/>
        <v>9521.484375</v>
      </c>
      <c r="H71" s="3">
        <f t="shared" si="10"/>
        <v>17139.391620350238</v>
      </c>
      <c r="I71" s="3">
        <f t="shared" si="11"/>
        <v>802042.80859585432</v>
      </c>
    </row>
    <row r="72" spans="1:9" x14ac:dyDescent="0.2">
      <c r="A72" s="2">
        <v>71</v>
      </c>
      <c r="B72" s="3">
        <f>Parametreler!$B$2*(1+Parametreler!$B$3)^INT((A72-1)/12)</f>
        <v>122070.3125</v>
      </c>
      <c r="C72" s="3">
        <f>B72*Parametreler!$B$4</f>
        <v>3662.109375</v>
      </c>
      <c r="D72" s="3">
        <f>B72*Parametreler!$B$5</f>
        <v>3662.109375</v>
      </c>
      <c r="E72" s="3">
        <f t="shared" si="8"/>
        <v>7324.21875</v>
      </c>
      <c r="F72" s="3">
        <f>E72*Parametreler!$B$6</f>
        <v>2197.265625</v>
      </c>
      <c r="G72" s="3">
        <f t="shared" si="9"/>
        <v>9521.484375</v>
      </c>
      <c r="H72" s="3">
        <f t="shared" si="10"/>
        <v>17728.715636571978</v>
      </c>
      <c r="I72" s="3">
        <f t="shared" si="11"/>
        <v>829293.00860742631</v>
      </c>
    </row>
    <row r="73" spans="1:9" x14ac:dyDescent="0.2">
      <c r="A73" s="2">
        <v>72</v>
      </c>
      <c r="B73" s="3">
        <f>Parametreler!$B$2*(1+Parametreler!$B$3)^INT((A73-1)/12)</f>
        <v>122070.3125</v>
      </c>
      <c r="C73" s="3">
        <f>B73*Parametreler!$B$4</f>
        <v>3662.109375</v>
      </c>
      <c r="D73" s="3">
        <f>B73*Parametreler!$B$5</f>
        <v>3662.109375</v>
      </c>
      <c r="E73" s="3">
        <f t="shared" si="8"/>
        <v>7324.21875</v>
      </c>
      <c r="F73" s="3">
        <f>E73*Parametreler!$B$6</f>
        <v>2197.265625</v>
      </c>
      <c r="G73" s="3">
        <f t="shared" si="9"/>
        <v>9521.484375</v>
      </c>
      <c r="H73" s="3">
        <f t="shared" si="10"/>
        <v>18331.06633639392</v>
      </c>
      <c r="I73" s="3">
        <f t="shared" si="11"/>
        <v>857145.55931882025</v>
      </c>
    </row>
    <row r="74" spans="1:9" x14ac:dyDescent="0.2">
      <c r="A74" s="2">
        <v>73</v>
      </c>
      <c r="B74" s="3">
        <f>Parametreler!$B$2*(1+Parametreler!$B$3)^INT((A74-1)/12)</f>
        <v>152587.890625</v>
      </c>
      <c r="C74" s="3">
        <f>B74*Parametreler!$B$4</f>
        <v>4577.63671875</v>
      </c>
      <c r="D74" s="3">
        <f>B74*Parametreler!$B$5</f>
        <v>4577.63671875</v>
      </c>
      <c r="E74" s="3">
        <f t="shared" si="8"/>
        <v>9155.2734375</v>
      </c>
      <c r="F74" s="3">
        <f>E74*Parametreler!$B$6</f>
        <v>2746.58203125</v>
      </c>
      <c r="G74" s="3">
        <f t="shared" si="9"/>
        <v>11901.85546875</v>
      </c>
      <c r="H74" s="3">
        <f t="shared" si="10"/>
        <v>18946.731667500109</v>
      </c>
      <c r="I74" s="3">
        <f t="shared" si="11"/>
        <v>887994.14645507035</v>
      </c>
    </row>
    <row r="75" spans="1:9" x14ac:dyDescent="0.2">
      <c r="A75" s="2">
        <v>74</v>
      </c>
      <c r="B75" s="3">
        <f>Parametreler!$B$2*(1+Parametreler!$B$3)^INT((A75-1)/12)</f>
        <v>152587.890625</v>
      </c>
      <c r="C75" s="3">
        <f>B75*Parametreler!$B$4</f>
        <v>4577.63671875</v>
      </c>
      <c r="D75" s="3">
        <f>B75*Parametreler!$B$5</f>
        <v>4577.63671875</v>
      </c>
      <c r="E75" s="3">
        <f t="shared" si="8"/>
        <v>9155.2734375</v>
      </c>
      <c r="F75" s="3">
        <f>E75*Parametreler!$B$6</f>
        <v>2746.58203125</v>
      </c>
      <c r="G75" s="3">
        <f t="shared" si="9"/>
        <v>11901.85546875</v>
      </c>
      <c r="H75" s="3">
        <f t="shared" si="10"/>
        <v>19628.622737736205</v>
      </c>
      <c r="I75" s="3">
        <f t="shared" si="11"/>
        <v>919524.62466155656</v>
      </c>
    </row>
    <row r="76" spans="1:9" x14ac:dyDescent="0.2">
      <c r="A76" s="2">
        <v>75</v>
      </c>
      <c r="B76" s="3">
        <f>Parametreler!$B$2*(1+Parametreler!$B$3)^INT((A76-1)/12)</f>
        <v>152587.890625</v>
      </c>
      <c r="C76" s="3">
        <f>B76*Parametreler!$B$4</f>
        <v>4577.63671875</v>
      </c>
      <c r="D76" s="3">
        <f>B76*Parametreler!$B$5</f>
        <v>4577.63671875</v>
      </c>
      <c r="E76" s="3">
        <f t="shared" si="8"/>
        <v>9155.2734375</v>
      </c>
      <c r="F76" s="3">
        <f>E76*Parametreler!$B$6</f>
        <v>2746.58203125</v>
      </c>
      <c r="G76" s="3">
        <f t="shared" si="9"/>
        <v>11901.85546875</v>
      </c>
      <c r="H76" s="3">
        <f t="shared" si="10"/>
        <v>20325.586635444561</v>
      </c>
      <c r="I76" s="3">
        <f t="shared" si="11"/>
        <v>951752.06676575111</v>
      </c>
    </row>
    <row r="77" spans="1:9" x14ac:dyDescent="0.2">
      <c r="A77" s="2">
        <v>76</v>
      </c>
      <c r="B77" s="3">
        <f>Parametreler!$B$2*(1+Parametreler!$B$3)^INT((A77-1)/12)</f>
        <v>152587.890625</v>
      </c>
      <c r="C77" s="3">
        <f>B77*Parametreler!$B$4</f>
        <v>4577.63671875</v>
      </c>
      <c r="D77" s="3">
        <f>B77*Parametreler!$B$5</f>
        <v>4577.63671875</v>
      </c>
      <c r="E77" s="3">
        <f t="shared" si="8"/>
        <v>9155.2734375</v>
      </c>
      <c r="F77" s="3">
        <f>E77*Parametreler!$B$6</f>
        <v>2746.58203125</v>
      </c>
      <c r="G77" s="3">
        <f t="shared" si="9"/>
        <v>11901.85546875</v>
      </c>
      <c r="H77" s="3">
        <f t="shared" si="10"/>
        <v>21037.956537195343</v>
      </c>
      <c r="I77" s="3">
        <f t="shared" si="11"/>
        <v>984691.87877169647</v>
      </c>
    </row>
    <row r="78" spans="1:9" x14ac:dyDescent="0.2">
      <c r="A78" s="2">
        <v>77</v>
      </c>
      <c r="B78" s="3">
        <f>Parametreler!$B$2*(1+Parametreler!$B$3)^INT((A78-1)/12)</f>
        <v>152587.890625</v>
      </c>
      <c r="C78" s="3">
        <f>B78*Parametreler!$B$4</f>
        <v>4577.63671875</v>
      </c>
      <c r="D78" s="3">
        <f>B78*Parametreler!$B$5</f>
        <v>4577.63671875</v>
      </c>
      <c r="E78" s="3">
        <f t="shared" si="8"/>
        <v>9155.2734375</v>
      </c>
      <c r="F78" s="3">
        <f>E78*Parametreler!$B$6</f>
        <v>2746.58203125</v>
      </c>
      <c r="G78" s="3">
        <f t="shared" si="9"/>
        <v>11901.85546875</v>
      </c>
      <c r="H78" s="3">
        <f t="shared" si="10"/>
        <v>21766.072984243758</v>
      </c>
      <c r="I78" s="3">
        <f t="shared" si="11"/>
        <v>1018359.8072246902</v>
      </c>
    </row>
    <row r="79" spans="1:9" x14ac:dyDescent="0.2">
      <c r="A79" s="2">
        <v>78</v>
      </c>
      <c r="B79" s="3">
        <f>Parametreler!$B$2*(1+Parametreler!$B$3)^INT((A79-1)/12)</f>
        <v>152587.890625</v>
      </c>
      <c r="C79" s="3">
        <f>B79*Parametreler!$B$4</f>
        <v>4577.63671875</v>
      </c>
      <c r="D79" s="3">
        <f>B79*Parametreler!$B$5</f>
        <v>4577.63671875</v>
      </c>
      <c r="E79" s="3">
        <f t="shared" si="8"/>
        <v>9155.2734375</v>
      </c>
      <c r="F79" s="3">
        <f>E79*Parametreler!$B$6</f>
        <v>2746.58203125</v>
      </c>
      <c r="G79" s="3">
        <f t="shared" si="9"/>
        <v>11901.85546875</v>
      </c>
      <c r="H79" s="3">
        <f t="shared" si="10"/>
        <v>22510.284045322354</v>
      </c>
      <c r="I79" s="3">
        <f t="shared" si="11"/>
        <v>1052771.9467387625</v>
      </c>
    </row>
    <row r="80" spans="1:9" x14ac:dyDescent="0.2">
      <c r="A80" s="2">
        <v>79</v>
      </c>
      <c r="B80" s="3">
        <f>Parametreler!$B$2*(1+Parametreler!$B$3)^INT((A80-1)/12)</f>
        <v>152587.890625</v>
      </c>
      <c r="C80" s="3">
        <f>B80*Parametreler!$B$4</f>
        <v>4577.63671875</v>
      </c>
      <c r="D80" s="3">
        <f>B80*Parametreler!$B$5</f>
        <v>4577.63671875</v>
      </c>
      <c r="E80" s="3">
        <f t="shared" si="8"/>
        <v>9155.2734375</v>
      </c>
      <c r="F80" s="3">
        <f>E80*Parametreler!$B$6</f>
        <v>2746.58203125</v>
      </c>
      <c r="G80" s="3">
        <f t="shared" si="9"/>
        <v>11901.85546875</v>
      </c>
      <c r="H80" s="3">
        <f t="shared" si="10"/>
        <v>23270.945483031781</v>
      </c>
      <c r="I80" s="3">
        <f t="shared" si="11"/>
        <v>1087944.7476905442</v>
      </c>
    </row>
    <row r="81" spans="1:9" x14ac:dyDescent="0.2">
      <c r="A81" s="2">
        <v>80</v>
      </c>
      <c r="B81" s="3">
        <f>Parametreler!$B$2*(1+Parametreler!$B$3)^INT((A81-1)/12)</f>
        <v>152587.890625</v>
      </c>
      <c r="C81" s="3">
        <f>B81*Parametreler!$B$4</f>
        <v>4577.63671875</v>
      </c>
      <c r="D81" s="3">
        <f>B81*Parametreler!$B$5</f>
        <v>4577.63671875</v>
      </c>
      <c r="E81" s="3">
        <f t="shared" si="8"/>
        <v>9155.2734375</v>
      </c>
      <c r="F81" s="3">
        <f>E81*Parametreler!$B$6</f>
        <v>2746.58203125</v>
      </c>
      <c r="G81" s="3">
        <f t="shared" si="9"/>
        <v>11901.85546875</v>
      </c>
      <c r="H81" s="3">
        <f t="shared" si="10"/>
        <v>24048.420923909525</v>
      </c>
      <c r="I81" s="3">
        <f t="shared" si="11"/>
        <v>1123895.0240832039</v>
      </c>
    </row>
    <row r="82" spans="1:9" x14ac:dyDescent="0.2">
      <c r="A82" s="2">
        <v>81</v>
      </c>
      <c r="B82" s="3">
        <f>Parametreler!$B$2*(1+Parametreler!$B$3)^INT((A82-1)/12)</f>
        <v>152587.890625</v>
      </c>
      <c r="C82" s="3">
        <f>B82*Parametreler!$B$4</f>
        <v>4577.63671875</v>
      </c>
      <c r="D82" s="3">
        <f>B82*Parametreler!$B$5</f>
        <v>4577.63671875</v>
      </c>
      <c r="E82" s="3">
        <f t="shared" si="8"/>
        <v>9155.2734375</v>
      </c>
      <c r="F82" s="3">
        <f>E82*Parametreler!$B$6</f>
        <v>2746.58203125</v>
      </c>
      <c r="G82" s="3">
        <f t="shared" si="9"/>
        <v>11901.85546875</v>
      </c>
      <c r="H82" s="3">
        <f t="shared" si="10"/>
        <v>24843.082032257906</v>
      </c>
      <c r="I82" s="3">
        <f t="shared" si="11"/>
        <v>1160639.9615842118</v>
      </c>
    </row>
    <row r="83" spans="1:9" x14ac:dyDescent="0.2">
      <c r="A83" s="2">
        <v>82</v>
      </c>
      <c r="B83" s="3">
        <f>Parametreler!$B$2*(1+Parametreler!$B$3)^INT((A83-1)/12)</f>
        <v>152587.890625</v>
      </c>
      <c r="C83" s="3">
        <f>B83*Parametreler!$B$4</f>
        <v>4577.63671875</v>
      </c>
      <c r="D83" s="3">
        <f>B83*Parametreler!$B$5</f>
        <v>4577.63671875</v>
      </c>
      <c r="E83" s="3">
        <f t="shared" si="8"/>
        <v>9155.2734375</v>
      </c>
      <c r="F83" s="3">
        <f>E83*Parametreler!$B$6</f>
        <v>2746.58203125</v>
      </c>
      <c r="G83" s="3">
        <f t="shared" si="9"/>
        <v>11901.85546875</v>
      </c>
      <c r="H83" s="3">
        <f t="shared" si="10"/>
        <v>25655.308687814439</v>
      </c>
      <c r="I83" s="3">
        <f t="shared" si="11"/>
        <v>1198197.1257407763</v>
      </c>
    </row>
    <row r="84" spans="1:9" x14ac:dyDescent="0.2">
      <c r="A84" s="2">
        <v>83</v>
      </c>
      <c r="B84" s="3">
        <f>Parametreler!$B$2*(1+Parametreler!$B$3)^INT((A84-1)/12)</f>
        <v>152587.890625</v>
      </c>
      <c r="C84" s="3">
        <f>B84*Parametreler!$B$4</f>
        <v>4577.63671875</v>
      </c>
      <c r="D84" s="3">
        <f>B84*Parametreler!$B$5</f>
        <v>4577.63671875</v>
      </c>
      <c r="E84" s="3">
        <f t="shared" si="8"/>
        <v>9155.2734375</v>
      </c>
      <c r="F84" s="3">
        <f>E84*Parametreler!$B$6</f>
        <v>2746.58203125</v>
      </c>
      <c r="G84" s="3">
        <f t="shared" si="9"/>
        <v>11901.85546875</v>
      </c>
      <c r="H84" s="3">
        <f t="shared" si="10"/>
        <v>26485.48916734954</v>
      </c>
      <c r="I84" s="3">
        <f t="shared" si="11"/>
        <v>1236584.470376876</v>
      </c>
    </row>
    <row r="85" spans="1:9" x14ac:dyDescent="0.2">
      <c r="A85" s="2">
        <v>84</v>
      </c>
      <c r="B85" s="3">
        <f>Parametreler!$B$2*(1+Parametreler!$B$3)^INT((A85-1)/12)</f>
        <v>152587.890625</v>
      </c>
      <c r="C85" s="3">
        <f>B85*Parametreler!$B$4</f>
        <v>4577.63671875</v>
      </c>
      <c r="D85" s="3">
        <f>B85*Parametreler!$B$5</f>
        <v>4577.63671875</v>
      </c>
      <c r="E85" s="3">
        <f t="shared" si="8"/>
        <v>9155.2734375</v>
      </c>
      <c r="F85" s="3">
        <f>E85*Parametreler!$B$6</f>
        <v>2746.58203125</v>
      </c>
      <c r="G85" s="3">
        <f t="shared" si="9"/>
        <v>11901.85546875</v>
      </c>
      <c r="H85" s="3">
        <f t="shared" si="10"/>
        <v>27334.020330278308</v>
      </c>
      <c r="I85" s="3">
        <f t="shared" si="11"/>
        <v>1275820.3461759042</v>
      </c>
    </row>
    <row r="86" spans="1:9" x14ac:dyDescent="0.2">
      <c r="A86" s="2">
        <v>85</v>
      </c>
      <c r="B86" s="3">
        <f>Parametreler!$B$2*(1+Parametreler!$B$3)^INT((A86-1)/12)</f>
        <v>190734.86328125</v>
      </c>
      <c r="C86" s="3">
        <f>B86*Parametreler!$B$4</f>
        <v>5722.0458984375</v>
      </c>
      <c r="D86" s="3">
        <f>B86*Parametreler!$B$5</f>
        <v>5722.0458984375</v>
      </c>
      <c r="E86" s="3">
        <f t="shared" si="8"/>
        <v>11444.091796875</v>
      </c>
      <c r="F86" s="3">
        <f>E86*Parametreler!$B$6</f>
        <v>3433.2275390625</v>
      </c>
      <c r="G86" s="3">
        <f t="shared" si="9"/>
        <v>14877.3193359375</v>
      </c>
      <c r="H86" s="3">
        <f t="shared" si="10"/>
        <v>28201.307808375179</v>
      </c>
      <c r="I86" s="3">
        <f t="shared" si="11"/>
        <v>1318898.9733202169</v>
      </c>
    </row>
    <row r="87" spans="1:9" x14ac:dyDescent="0.2">
      <c r="A87" s="2">
        <v>86</v>
      </c>
      <c r="B87" s="3">
        <f>Parametreler!$B$2*(1+Parametreler!$B$3)^INT((A87-1)/12)</f>
        <v>190734.86328125</v>
      </c>
      <c r="C87" s="3">
        <f>B87*Parametreler!$B$4</f>
        <v>5722.0458984375</v>
      </c>
      <c r="D87" s="3">
        <f>B87*Parametreler!$B$5</f>
        <v>5722.0458984375</v>
      </c>
      <c r="E87" s="3">
        <f t="shared" si="8"/>
        <v>11444.091796875</v>
      </c>
      <c r="F87" s="3">
        <f>E87*Parametreler!$B$6</f>
        <v>3433.2275390625</v>
      </c>
      <c r="G87" s="3">
        <f t="shared" si="9"/>
        <v>14877.3193359375</v>
      </c>
      <c r="H87" s="3">
        <f t="shared" si="10"/>
        <v>29153.537193727439</v>
      </c>
      <c r="I87" s="3">
        <f t="shared" si="11"/>
        <v>1362929.8298498818</v>
      </c>
    </row>
    <row r="88" spans="1:9" x14ac:dyDescent="0.2">
      <c r="A88" s="2">
        <v>87</v>
      </c>
      <c r="B88" s="3">
        <f>Parametreler!$B$2*(1+Parametreler!$B$3)^INT((A88-1)/12)</f>
        <v>190734.86328125</v>
      </c>
      <c r="C88" s="3">
        <f>B88*Parametreler!$B$4</f>
        <v>5722.0458984375</v>
      </c>
      <c r="D88" s="3">
        <f>B88*Parametreler!$B$5</f>
        <v>5722.0458984375</v>
      </c>
      <c r="E88" s="3">
        <f t="shared" si="8"/>
        <v>11444.091796875</v>
      </c>
      <c r="F88" s="3">
        <f>E88*Parametreler!$B$6</f>
        <v>3433.2275390625</v>
      </c>
      <c r="G88" s="3">
        <f t="shared" si="9"/>
        <v>14877.3193359375</v>
      </c>
      <c r="H88" s="3">
        <f t="shared" si="10"/>
        <v>30126.815086482005</v>
      </c>
      <c r="I88" s="3">
        <f t="shared" si="11"/>
        <v>1407933.9642723014</v>
      </c>
    </row>
    <row r="89" spans="1:9" x14ac:dyDescent="0.2">
      <c r="A89" s="2">
        <v>88</v>
      </c>
      <c r="B89" s="3">
        <f>Parametreler!$B$2*(1+Parametreler!$B$3)^INT((A89-1)/12)</f>
        <v>190734.86328125</v>
      </c>
      <c r="C89" s="3">
        <f>B89*Parametreler!$B$4</f>
        <v>5722.0458984375</v>
      </c>
      <c r="D89" s="3">
        <f>B89*Parametreler!$B$5</f>
        <v>5722.0458984375</v>
      </c>
      <c r="E89" s="3">
        <f t="shared" si="8"/>
        <v>11444.091796875</v>
      </c>
      <c r="F89" s="3">
        <f>E89*Parametreler!$B$6</f>
        <v>3433.2275390625</v>
      </c>
      <c r="G89" s="3">
        <f t="shared" si="9"/>
        <v>14877.3193359375</v>
      </c>
      <c r="H89" s="3">
        <f t="shared" si="10"/>
        <v>31121.606752330827</v>
      </c>
      <c r="I89" s="3">
        <f t="shared" si="11"/>
        <v>1453932.8903605698</v>
      </c>
    </row>
    <row r="90" spans="1:9" x14ac:dyDescent="0.2">
      <c r="A90" s="2">
        <v>89</v>
      </c>
      <c r="B90" s="3">
        <f>Parametreler!$B$2*(1+Parametreler!$B$3)^INT((A90-1)/12)</f>
        <v>190734.86328125</v>
      </c>
      <c r="C90" s="3">
        <f>B90*Parametreler!$B$4</f>
        <v>5722.0458984375</v>
      </c>
      <c r="D90" s="3">
        <f>B90*Parametreler!$B$5</f>
        <v>5722.0458984375</v>
      </c>
      <c r="E90" s="3">
        <f t="shared" si="8"/>
        <v>11444.091796875</v>
      </c>
      <c r="F90" s="3">
        <f>E90*Parametreler!$B$6</f>
        <v>3433.2275390625</v>
      </c>
      <c r="G90" s="3">
        <f t="shared" si="9"/>
        <v>14877.3193359375</v>
      </c>
      <c r="H90" s="3">
        <f t="shared" si="10"/>
        <v>32138.387741408344</v>
      </c>
      <c r="I90" s="3">
        <f t="shared" si="11"/>
        <v>1500948.5974379156</v>
      </c>
    </row>
    <row r="91" spans="1:9" x14ac:dyDescent="0.2">
      <c r="A91" s="2">
        <v>90</v>
      </c>
      <c r="B91" s="3">
        <f>Parametreler!$B$2*(1+Parametreler!$B$3)^INT((A91-1)/12)</f>
        <v>190734.86328125</v>
      </c>
      <c r="C91" s="3">
        <f>B91*Parametreler!$B$4</f>
        <v>5722.0458984375</v>
      </c>
      <c r="D91" s="3">
        <f>B91*Parametreler!$B$5</f>
        <v>5722.0458984375</v>
      </c>
      <c r="E91" s="3">
        <f t="shared" si="8"/>
        <v>11444.091796875</v>
      </c>
      <c r="F91" s="3">
        <f>E91*Parametreler!$B$6</f>
        <v>3433.2275390625</v>
      </c>
      <c r="G91" s="3">
        <f t="shared" si="9"/>
        <v>14877.3193359375</v>
      </c>
      <c r="H91" s="3">
        <f t="shared" si="10"/>
        <v>33177.64411562345</v>
      </c>
      <c r="I91" s="3">
        <f t="shared" si="11"/>
        <v>1549003.5608894767</v>
      </c>
    </row>
    <row r="92" spans="1:9" x14ac:dyDescent="0.2">
      <c r="A92" s="2">
        <v>91</v>
      </c>
      <c r="B92" s="3">
        <f>Parametreler!$B$2*(1+Parametreler!$B$3)^INT((A92-1)/12)</f>
        <v>190734.86328125</v>
      </c>
      <c r="C92" s="3">
        <f>B92*Parametreler!$B$4</f>
        <v>5722.0458984375</v>
      </c>
      <c r="D92" s="3">
        <f>B92*Parametreler!$B$5</f>
        <v>5722.0458984375</v>
      </c>
      <c r="E92" s="3">
        <f t="shared" si="8"/>
        <v>11444.091796875</v>
      </c>
      <c r="F92" s="3">
        <f>E92*Parametreler!$B$6</f>
        <v>3433.2275390625</v>
      </c>
      <c r="G92" s="3">
        <f t="shared" si="9"/>
        <v>14877.3193359375</v>
      </c>
      <c r="H92" s="3">
        <f t="shared" si="10"/>
        <v>34239.872681016503</v>
      </c>
      <c r="I92" s="3">
        <f t="shared" si="11"/>
        <v>1598120.7529064307</v>
      </c>
    </row>
    <row r="93" spans="1:9" x14ac:dyDescent="0.2">
      <c r="A93" s="2">
        <v>92</v>
      </c>
      <c r="B93" s="3">
        <f>Parametreler!$B$2*(1+Parametreler!$B$3)^INT((A93-1)/12)</f>
        <v>190734.86328125</v>
      </c>
      <c r="C93" s="3">
        <f>B93*Parametreler!$B$4</f>
        <v>5722.0458984375</v>
      </c>
      <c r="D93" s="3">
        <f>B93*Parametreler!$B$5</f>
        <v>5722.0458984375</v>
      </c>
      <c r="E93" s="3">
        <f t="shared" si="8"/>
        <v>11444.091796875</v>
      </c>
      <c r="F93" s="3">
        <f>E93*Parametreler!$B$6</f>
        <v>3433.2275390625</v>
      </c>
      <c r="G93" s="3">
        <f t="shared" si="9"/>
        <v>14877.3193359375</v>
      </c>
      <c r="H93" s="3">
        <f t="shared" si="10"/>
        <v>35325.581225252405</v>
      </c>
      <c r="I93" s="3">
        <f t="shared" si="11"/>
        <v>1648323.6534676207</v>
      </c>
    </row>
    <row r="94" spans="1:9" x14ac:dyDescent="0.2">
      <c r="A94" s="2">
        <v>93</v>
      </c>
      <c r="B94" s="3">
        <f>Parametreler!$B$2*(1+Parametreler!$B$3)^INT((A94-1)/12)</f>
        <v>190734.86328125</v>
      </c>
      <c r="C94" s="3">
        <f>B94*Parametreler!$B$4</f>
        <v>5722.0458984375</v>
      </c>
      <c r="D94" s="3">
        <f>B94*Parametreler!$B$5</f>
        <v>5722.0458984375</v>
      </c>
      <c r="E94" s="3">
        <f t="shared" si="8"/>
        <v>11444.091796875</v>
      </c>
      <c r="F94" s="3">
        <f>E94*Parametreler!$B$6</f>
        <v>3433.2275390625</v>
      </c>
      <c r="G94" s="3">
        <f t="shared" si="9"/>
        <v>14877.3193359375</v>
      </c>
      <c r="H94" s="3">
        <f t="shared" si="10"/>
        <v>36435.288760363437</v>
      </c>
      <c r="I94" s="3">
        <f t="shared" si="11"/>
        <v>1699636.2615639216</v>
      </c>
    </row>
    <row r="95" spans="1:9" x14ac:dyDescent="0.2">
      <c r="A95" s="2">
        <v>94</v>
      </c>
      <c r="B95" s="3">
        <f>Parametreler!$B$2*(1+Parametreler!$B$3)^INT((A95-1)/12)</f>
        <v>190734.86328125</v>
      </c>
      <c r="C95" s="3">
        <f>B95*Parametreler!$B$4</f>
        <v>5722.0458984375</v>
      </c>
      <c r="D95" s="3">
        <f>B95*Parametreler!$B$5</f>
        <v>5722.0458984375</v>
      </c>
      <c r="E95" s="3">
        <f t="shared" si="8"/>
        <v>11444.091796875</v>
      </c>
      <c r="F95" s="3">
        <f>E95*Parametreler!$B$6</f>
        <v>3433.2275390625</v>
      </c>
      <c r="G95" s="3">
        <f t="shared" si="9"/>
        <v>14877.3193359375</v>
      </c>
      <c r="H95" s="3">
        <f t="shared" si="10"/>
        <v>37569.525770857697</v>
      </c>
      <c r="I95" s="3">
        <f t="shared" si="11"/>
        <v>1752083.1066707168</v>
      </c>
    </row>
    <row r="96" spans="1:9" x14ac:dyDescent="0.2">
      <c r="A96" s="2">
        <v>95</v>
      </c>
      <c r="B96" s="3">
        <f>Parametreler!$B$2*(1+Parametreler!$B$3)^INT((A96-1)/12)</f>
        <v>190734.86328125</v>
      </c>
      <c r="C96" s="3">
        <f>B96*Parametreler!$B$4</f>
        <v>5722.0458984375</v>
      </c>
      <c r="D96" s="3">
        <f>B96*Parametreler!$B$5</f>
        <v>5722.0458984375</v>
      </c>
      <c r="E96" s="3">
        <f t="shared" si="8"/>
        <v>11444.091796875</v>
      </c>
      <c r="F96" s="3">
        <f>E96*Parametreler!$B$6</f>
        <v>3433.2275390625</v>
      </c>
      <c r="G96" s="3">
        <f t="shared" si="9"/>
        <v>14877.3193359375</v>
      </c>
      <c r="H96" s="3">
        <f t="shared" si="10"/>
        <v>38728.834467311877</v>
      </c>
      <c r="I96" s="3">
        <f t="shared" si="11"/>
        <v>1805689.2604739661</v>
      </c>
    </row>
    <row r="97" spans="1:9" x14ac:dyDescent="0.2">
      <c r="A97" s="2">
        <v>96</v>
      </c>
      <c r="B97" s="3">
        <f>Parametreler!$B$2*(1+Parametreler!$B$3)^INT((A97-1)/12)</f>
        <v>190734.86328125</v>
      </c>
      <c r="C97" s="3">
        <f>B97*Parametreler!$B$4</f>
        <v>5722.0458984375</v>
      </c>
      <c r="D97" s="3">
        <f>B97*Parametreler!$B$5</f>
        <v>5722.0458984375</v>
      </c>
      <c r="E97" s="3">
        <f t="shared" si="8"/>
        <v>11444.091796875</v>
      </c>
      <c r="F97" s="3">
        <f>E97*Parametreler!$B$6</f>
        <v>3433.2275390625</v>
      </c>
      <c r="G97" s="3">
        <f t="shared" si="9"/>
        <v>14877.3193359375</v>
      </c>
      <c r="H97" s="3">
        <f t="shared" si="10"/>
        <v>39913.76904556957</v>
      </c>
      <c r="I97" s="3">
        <f t="shared" si="11"/>
        <v>1860480.3488554731</v>
      </c>
    </row>
    <row r="98" spans="1:9" x14ac:dyDescent="0.2">
      <c r="A98" s="2">
        <v>97</v>
      </c>
      <c r="B98" s="3">
        <f>Parametreler!$B$2*(1+Parametreler!$B$3)^INT((A98-1)/12)</f>
        <v>238418.5791015625</v>
      </c>
      <c r="C98" s="3">
        <f>B98*Parametreler!$B$4</f>
        <v>7152.557373046875</v>
      </c>
      <c r="D98" s="3">
        <f>B98*Parametreler!$B$5</f>
        <v>7152.557373046875</v>
      </c>
      <c r="E98" s="3">
        <f t="shared" ref="E98:E129" si="12">C98+D98</f>
        <v>14305.11474609375</v>
      </c>
      <c r="F98" s="3">
        <f>E98*Parametreler!$B$6</f>
        <v>4291.534423828125</v>
      </c>
      <c r="G98" s="3">
        <f t="shared" ref="G98:G129" si="13">E98+F98</f>
        <v>18596.649169921875</v>
      </c>
      <c r="H98" s="3">
        <f t="shared" si="10"/>
        <v>41124.895951669037</v>
      </c>
      <c r="I98" s="3">
        <f t="shared" si="11"/>
        <v>1920201.8939770639</v>
      </c>
    </row>
    <row r="99" spans="1:9" x14ac:dyDescent="0.2">
      <c r="A99" s="2">
        <v>98</v>
      </c>
      <c r="B99" s="3">
        <f>Parametreler!$B$2*(1+Parametreler!$B$3)^INT((A99-1)/12)</f>
        <v>238418.5791015625</v>
      </c>
      <c r="C99" s="3">
        <f>B99*Parametreler!$B$4</f>
        <v>7152.557373046875</v>
      </c>
      <c r="D99" s="3">
        <f>B99*Parametreler!$B$5</f>
        <v>7152.557373046875</v>
      </c>
      <c r="E99" s="3">
        <f t="shared" si="12"/>
        <v>14305.11474609375</v>
      </c>
      <c r="F99" s="3">
        <f>E99*Parametreler!$B$6</f>
        <v>4291.534423828125</v>
      </c>
      <c r="G99" s="3">
        <f t="shared" si="13"/>
        <v>18596.649169921875</v>
      </c>
      <c r="H99" s="3">
        <f t="shared" ref="H99:H121" si="14">I98*$L$1</f>
        <v>42445.00789518364</v>
      </c>
      <c r="I99" s="3">
        <f t="shared" ref="I99:I130" si="15">I98+H99+G99</f>
        <v>1981243.5510421696</v>
      </c>
    </row>
    <row r="100" spans="1:9" x14ac:dyDescent="0.2">
      <c r="A100" s="2">
        <v>99</v>
      </c>
      <c r="B100" s="3">
        <f>Parametreler!$B$2*(1+Parametreler!$B$3)^INT((A100-1)/12)</f>
        <v>238418.5791015625</v>
      </c>
      <c r="C100" s="3">
        <f>B100*Parametreler!$B$4</f>
        <v>7152.557373046875</v>
      </c>
      <c r="D100" s="3">
        <f>B100*Parametreler!$B$5</f>
        <v>7152.557373046875</v>
      </c>
      <c r="E100" s="3">
        <f t="shared" si="12"/>
        <v>14305.11474609375</v>
      </c>
      <c r="F100" s="3">
        <f>E100*Parametreler!$B$6</f>
        <v>4291.534423828125</v>
      </c>
      <c r="G100" s="3">
        <f t="shared" si="13"/>
        <v>18596.649169921875</v>
      </c>
      <c r="H100" s="3">
        <f t="shared" si="14"/>
        <v>43794.300187931709</v>
      </c>
      <c r="I100" s="3">
        <f t="shared" si="15"/>
        <v>2043634.5004000231</v>
      </c>
    </row>
    <row r="101" spans="1:9" x14ac:dyDescent="0.2">
      <c r="A101" s="2">
        <v>100</v>
      </c>
      <c r="B101" s="3">
        <f>Parametreler!$B$2*(1+Parametreler!$B$3)^INT((A101-1)/12)</f>
        <v>238418.5791015625</v>
      </c>
      <c r="C101" s="3">
        <f>B101*Parametreler!$B$4</f>
        <v>7152.557373046875</v>
      </c>
      <c r="D101" s="3">
        <f>B101*Parametreler!$B$5</f>
        <v>7152.557373046875</v>
      </c>
      <c r="E101" s="3">
        <f t="shared" si="12"/>
        <v>14305.11474609375</v>
      </c>
      <c r="F101" s="3">
        <f>E101*Parametreler!$B$6</f>
        <v>4291.534423828125</v>
      </c>
      <c r="G101" s="3">
        <f t="shared" si="13"/>
        <v>18596.649169921875</v>
      </c>
      <c r="H101" s="3">
        <f t="shared" si="14"/>
        <v>45173.417845501172</v>
      </c>
      <c r="I101" s="3">
        <f t="shared" si="15"/>
        <v>2107404.567415446</v>
      </c>
    </row>
    <row r="102" spans="1:9" x14ac:dyDescent="0.2">
      <c r="A102" s="2">
        <v>101</v>
      </c>
      <c r="B102" s="3">
        <f>Parametreler!$B$2*(1+Parametreler!$B$3)^INT((A102-1)/12)</f>
        <v>238418.5791015625</v>
      </c>
      <c r="C102" s="3">
        <f>B102*Parametreler!$B$4</f>
        <v>7152.557373046875</v>
      </c>
      <c r="D102" s="3">
        <f>B102*Parametreler!$B$5</f>
        <v>7152.557373046875</v>
      </c>
      <c r="E102" s="3">
        <f t="shared" si="12"/>
        <v>14305.11474609375</v>
      </c>
      <c r="F102" s="3">
        <f>E102*Parametreler!$B$6</f>
        <v>4291.534423828125</v>
      </c>
      <c r="G102" s="3">
        <f t="shared" si="13"/>
        <v>18596.649169921875</v>
      </c>
      <c r="H102" s="3">
        <f t="shared" si="14"/>
        <v>46583.020141195164</v>
      </c>
      <c r="I102" s="3">
        <f t="shared" si="15"/>
        <v>2172584.236726563</v>
      </c>
    </row>
    <row r="103" spans="1:9" x14ac:dyDescent="0.2">
      <c r="A103" s="2">
        <v>102</v>
      </c>
      <c r="B103" s="3">
        <f>Parametreler!$B$2*(1+Parametreler!$B$3)^INT((A103-1)/12)</f>
        <v>238418.5791015625</v>
      </c>
      <c r="C103" s="3">
        <f>B103*Parametreler!$B$4</f>
        <v>7152.557373046875</v>
      </c>
      <c r="D103" s="3">
        <f>B103*Parametreler!$B$5</f>
        <v>7152.557373046875</v>
      </c>
      <c r="E103" s="3">
        <f t="shared" si="12"/>
        <v>14305.11474609375</v>
      </c>
      <c r="F103" s="3">
        <f>E103*Parametreler!$B$6</f>
        <v>4291.534423828125</v>
      </c>
      <c r="G103" s="3">
        <f t="shared" si="13"/>
        <v>18596.649169921875</v>
      </c>
      <c r="H103" s="3">
        <f t="shared" si="14"/>
        <v>48023.78092119097</v>
      </c>
      <c r="I103" s="3">
        <f t="shared" si="15"/>
        <v>2239204.6668176758</v>
      </c>
    </row>
    <row r="104" spans="1:9" x14ac:dyDescent="0.2">
      <c r="A104" s="2">
        <v>103</v>
      </c>
      <c r="B104" s="3">
        <f>Parametreler!$B$2*(1+Parametreler!$B$3)^INT((A104-1)/12)</f>
        <v>238418.5791015625</v>
      </c>
      <c r="C104" s="3">
        <f>B104*Parametreler!$B$4</f>
        <v>7152.557373046875</v>
      </c>
      <c r="D104" s="3">
        <f>B104*Parametreler!$B$5</f>
        <v>7152.557373046875</v>
      </c>
      <c r="E104" s="3">
        <f t="shared" si="12"/>
        <v>14305.11474609375</v>
      </c>
      <c r="F104" s="3">
        <f>E104*Parametreler!$B$6</f>
        <v>4291.534423828125</v>
      </c>
      <c r="G104" s="3">
        <f t="shared" si="13"/>
        <v>18596.649169921875</v>
      </c>
      <c r="H104" s="3">
        <f t="shared" si="14"/>
        <v>49496.388926665415</v>
      </c>
      <c r="I104" s="3">
        <f t="shared" si="15"/>
        <v>2307297.704914263</v>
      </c>
    </row>
    <row r="105" spans="1:9" x14ac:dyDescent="0.2">
      <c r="A105" s="2">
        <v>104</v>
      </c>
      <c r="B105" s="3">
        <f>Parametreler!$B$2*(1+Parametreler!$B$3)^INT((A105-1)/12)</f>
        <v>238418.5791015625</v>
      </c>
      <c r="C105" s="3">
        <f>B105*Parametreler!$B$4</f>
        <v>7152.557373046875</v>
      </c>
      <c r="D105" s="3">
        <f>B105*Parametreler!$B$5</f>
        <v>7152.557373046875</v>
      </c>
      <c r="E105" s="3">
        <f t="shared" si="12"/>
        <v>14305.11474609375</v>
      </c>
      <c r="F105" s="3">
        <f>E105*Parametreler!$B$6</f>
        <v>4291.534423828125</v>
      </c>
      <c r="G105" s="3">
        <f t="shared" si="13"/>
        <v>18596.649169921875</v>
      </c>
      <c r="H105" s="3">
        <f t="shared" si="14"/>
        <v>51001.548123040629</v>
      </c>
      <c r="I105" s="3">
        <f t="shared" si="15"/>
        <v>2376895.9022072256</v>
      </c>
    </row>
    <row r="106" spans="1:9" x14ac:dyDescent="0.2">
      <c r="A106" s="2">
        <v>105</v>
      </c>
      <c r="B106" s="3">
        <f>Parametreler!$B$2*(1+Parametreler!$B$3)^INT((A106-1)/12)</f>
        <v>238418.5791015625</v>
      </c>
      <c r="C106" s="3">
        <f>B106*Parametreler!$B$4</f>
        <v>7152.557373046875</v>
      </c>
      <c r="D106" s="3">
        <f>B106*Parametreler!$B$5</f>
        <v>7152.557373046875</v>
      </c>
      <c r="E106" s="3">
        <f t="shared" si="12"/>
        <v>14305.11474609375</v>
      </c>
      <c r="F106" s="3">
        <f>E106*Parametreler!$B$6</f>
        <v>4291.534423828125</v>
      </c>
      <c r="G106" s="3">
        <f t="shared" si="13"/>
        <v>18596.649169921875</v>
      </c>
      <c r="H106" s="3">
        <f t="shared" si="14"/>
        <v>52539.978036507651</v>
      </c>
      <c r="I106" s="3">
        <f t="shared" si="15"/>
        <v>2448032.5294136549</v>
      </c>
    </row>
    <row r="107" spans="1:9" x14ac:dyDescent="0.2">
      <c r="A107" s="2">
        <v>106</v>
      </c>
      <c r="B107" s="3">
        <f>Parametreler!$B$2*(1+Parametreler!$B$3)^INT((A107-1)/12)</f>
        <v>238418.5791015625</v>
      </c>
      <c r="C107" s="3">
        <f>B107*Parametreler!$B$4</f>
        <v>7152.557373046875</v>
      </c>
      <c r="D107" s="3">
        <f>B107*Parametreler!$B$5</f>
        <v>7152.557373046875</v>
      </c>
      <c r="E107" s="3">
        <f t="shared" si="12"/>
        <v>14305.11474609375</v>
      </c>
      <c r="F107" s="3">
        <f>E107*Parametreler!$B$6</f>
        <v>4291.534423828125</v>
      </c>
      <c r="G107" s="3">
        <f t="shared" si="13"/>
        <v>18596.649169921875</v>
      </c>
      <c r="H107" s="3">
        <f t="shared" si="14"/>
        <v>54112.414097988643</v>
      </c>
      <c r="I107" s="3">
        <f t="shared" si="15"/>
        <v>2520741.5926815653</v>
      </c>
    </row>
    <row r="108" spans="1:9" x14ac:dyDescent="0.2">
      <c r="A108" s="2">
        <v>107</v>
      </c>
      <c r="B108" s="3">
        <f>Parametreler!$B$2*(1+Parametreler!$B$3)^INT((A108-1)/12)</f>
        <v>238418.5791015625</v>
      </c>
      <c r="C108" s="3">
        <f>B108*Parametreler!$B$4</f>
        <v>7152.557373046875</v>
      </c>
      <c r="D108" s="3">
        <f>B108*Parametreler!$B$5</f>
        <v>7152.557373046875</v>
      </c>
      <c r="E108" s="3">
        <f t="shared" si="12"/>
        <v>14305.11474609375</v>
      </c>
      <c r="F108" s="3">
        <f>E108*Parametreler!$B$6</f>
        <v>4291.534423828125</v>
      </c>
      <c r="G108" s="3">
        <f t="shared" si="13"/>
        <v>18596.649169921875</v>
      </c>
      <c r="H108" s="3">
        <f t="shared" si="14"/>
        <v>55719.607994702259</v>
      </c>
      <c r="I108" s="3">
        <f t="shared" si="15"/>
        <v>2595057.8498461894</v>
      </c>
    </row>
    <row r="109" spans="1:9" x14ac:dyDescent="0.2">
      <c r="A109" s="2">
        <v>108</v>
      </c>
      <c r="B109" s="3">
        <f>Parametreler!$B$2*(1+Parametreler!$B$3)^INT((A109-1)/12)</f>
        <v>238418.5791015625</v>
      </c>
      <c r="C109" s="3">
        <f>B109*Parametreler!$B$4</f>
        <v>7152.557373046875</v>
      </c>
      <c r="D109" s="3">
        <f>B109*Parametreler!$B$5</f>
        <v>7152.557373046875</v>
      </c>
      <c r="E109" s="3">
        <f t="shared" si="12"/>
        <v>14305.11474609375</v>
      </c>
      <c r="F109" s="3">
        <f>E109*Parametreler!$B$6</f>
        <v>4291.534423828125</v>
      </c>
      <c r="G109" s="3">
        <f t="shared" si="13"/>
        <v>18596.649169921875</v>
      </c>
      <c r="H109" s="3">
        <f t="shared" si="14"/>
        <v>57362.328029500139</v>
      </c>
      <c r="I109" s="3">
        <f t="shared" si="15"/>
        <v>2671016.8270456116</v>
      </c>
    </row>
    <row r="110" spans="1:9" x14ac:dyDescent="0.2">
      <c r="A110" s="2">
        <v>109</v>
      </c>
      <c r="B110" s="3">
        <f>Parametreler!$B$2*(1+Parametreler!$B$3)^INT((A110-1)/12)</f>
        <v>298023.22387695312</v>
      </c>
      <c r="C110" s="3">
        <f>B110*Parametreler!$B$4</f>
        <v>8940.6967163085938</v>
      </c>
      <c r="D110" s="3">
        <f>B110*Parametreler!$B$5</f>
        <v>8940.6967163085938</v>
      </c>
      <c r="E110" s="3">
        <f t="shared" si="12"/>
        <v>17881.393432617188</v>
      </c>
      <c r="F110" s="3">
        <f>E110*Parametreler!$B$6</f>
        <v>5364.4180297851562</v>
      </c>
      <c r="G110" s="3">
        <f t="shared" si="13"/>
        <v>23245.811462402344</v>
      </c>
      <c r="H110" s="3">
        <f t="shared" si="14"/>
        <v>59041.359488146365</v>
      </c>
      <c r="I110" s="3">
        <f t="shared" si="15"/>
        <v>2753303.9979961603</v>
      </c>
    </row>
    <row r="111" spans="1:9" x14ac:dyDescent="0.2">
      <c r="A111" s="2">
        <v>110</v>
      </c>
      <c r="B111" s="3">
        <f>Parametreler!$B$2*(1+Parametreler!$B$3)^INT((A111-1)/12)</f>
        <v>298023.22387695312</v>
      </c>
      <c r="C111" s="3">
        <f>B111*Parametreler!$B$4</f>
        <v>8940.6967163085938</v>
      </c>
      <c r="D111" s="3">
        <f>B111*Parametreler!$B$5</f>
        <v>8940.6967163085938</v>
      </c>
      <c r="E111" s="3">
        <f t="shared" si="12"/>
        <v>17881.393432617188</v>
      </c>
      <c r="F111" s="3">
        <f>E111*Parametreler!$B$6</f>
        <v>5364.4180297851562</v>
      </c>
      <c r="G111" s="3">
        <f t="shared" si="13"/>
        <v>23245.811462402344</v>
      </c>
      <c r="H111" s="3">
        <f t="shared" si="14"/>
        <v>60860.272192911194</v>
      </c>
      <c r="I111" s="3">
        <f t="shared" si="15"/>
        <v>2837410.0816514739</v>
      </c>
    </row>
    <row r="112" spans="1:9" x14ac:dyDescent="0.2">
      <c r="A112" s="2">
        <v>111</v>
      </c>
      <c r="B112" s="3">
        <f>Parametreler!$B$2*(1+Parametreler!$B$3)^INT((A112-1)/12)</f>
        <v>298023.22387695312</v>
      </c>
      <c r="C112" s="3">
        <f>B112*Parametreler!$B$4</f>
        <v>8940.6967163085938</v>
      </c>
      <c r="D112" s="3">
        <f>B112*Parametreler!$B$5</f>
        <v>8940.6967163085938</v>
      </c>
      <c r="E112" s="3">
        <f t="shared" si="12"/>
        <v>17881.393432617188</v>
      </c>
      <c r="F112" s="3">
        <f>E112*Parametreler!$B$6</f>
        <v>5364.4180297851562</v>
      </c>
      <c r="G112" s="3">
        <f t="shared" si="13"/>
        <v>23245.811462402344</v>
      </c>
      <c r="H112" s="3">
        <f t="shared" si="14"/>
        <v>62719.390963692596</v>
      </c>
      <c r="I112" s="3">
        <f t="shared" si="15"/>
        <v>2923375.2840775689</v>
      </c>
    </row>
    <row r="113" spans="1:9" x14ac:dyDescent="0.2">
      <c r="A113" s="2">
        <v>112</v>
      </c>
      <c r="B113" s="3">
        <f>Parametreler!$B$2*(1+Parametreler!$B$3)^INT((A113-1)/12)</f>
        <v>298023.22387695312</v>
      </c>
      <c r="C113" s="3">
        <f>B113*Parametreler!$B$4</f>
        <v>8940.6967163085938</v>
      </c>
      <c r="D113" s="3">
        <f>B113*Parametreler!$B$5</f>
        <v>8940.6967163085938</v>
      </c>
      <c r="E113" s="3">
        <f t="shared" si="12"/>
        <v>17881.393432617188</v>
      </c>
      <c r="F113" s="3">
        <f>E113*Parametreler!$B$6</f>
        <v>5364.4180297851562</v>
      </c>
      <c r="G113" s="3">
        <f t="shared" si="13"/>
        <v>23245.811462402344</v>
      </c>
      <c r="H113" s="3">
        <f t="shared" si="14"/>
        <v>64619.604533490397</v>
      </c>
      <c r="I113" s="3">
        <f t="shared" si="15"/>
        <v>3011240.7000734615</v>
      </c>
    </row>
    <row r="114" spans="1:9" x14ac:dyDescent="0.2">
      <c r="A114" s="2">
        <v>113</v>
      </c>
      <c r="B114" s="3">
        <f>Parametreler!$B$2*(1+Parametreler!$B$3)^INT((A114-1)/12)</f>
        <v>298023.22387695312</v>
      </c>
      <c r="C114" s="3">
        <f>B114*Parametreler!$B$4</f>
        <v>8940.6967163085938</v>
      </c>
      <c r="D114" s="3">
        <f>B114*Parametreler!$B$5</f>
        <v>8940.6967163085938</v>
      </c>
      <c r="E114" s="3">
        <f t="shared" si="12"/>
        <v>17881.393432617188</v>
      </c>
      <c r="F114" s="3">
        <f>E114*Parametreler!$B$6</f>
        <v>5364.4180297851562</v>
      </c>
      <c r="G114" s="3">
        <f t="shared" si="13"/>
        <v>23245.811462402344</v>
      </c>
      <c r="H114" s="3">
        <f t="shared" si="14"/>
        <v>66561.821280259115</v>
      </c>
      <c r="I114" s="3">
        <f t="shared" si="15"/>
        <v>3101048.332816123</v>
      </c>
    </row>
    <row r="115" spans="1:9" x14ac:dyDescent="0.2">
      <c r="A115" s="2">
        <v>114</v>
      </c>
      <c r="B115" s="3">
        <f>Parametreler!$B$2*(1+Parametreler!$B$3)^INT((A115-1)/12)</f>
        <v>298023.22387695312</v>
      </c>
      <c r="C115" s="3">
        <f>B115*Parametreler!$B$4</f>
        <v>8940.6967163085938</v>
      </c>
      <c r="D115" s="3">
        <f>B115*Parametreler!$B$5</f>
        <v>8940.6967163085938</v>
      </c>
      <c r="E115" s="3">
        <f t="shared" si="12"/>
        <v>17881.393432617188</v>
      </c>
      <c r="F115" s="3">
        <f>E115*Parametreler!$B$6</f>
        <v>5364.4180297851562</v>
      </c>
      <c r="G115" s="3">
        <f t="shared" si="13"/>
        <v>23245.811462402344</v>
      </c>
      <c r="H115" s="3">
        <f t="shared" si="14"/>
        <v>68546.969661148876</v>
      </c>
      <c r="I115" s="3">
        <f t="shared" si="15"/>
        <v>3192841.1139396741</v>
      </c>
    </row>
    <row r="116" spans="1:9" x14ac:dyDescent="0.2">
      <c r="A116" s="2">
        <v>115</v>
      </c>
      <c r="B116" s="3">
        <f>Parametreler!$B$2*(1+Parametreler!$B$3)^INT((A116-1)/12)</f>
        <v>298023.22387695312</v>
      </c>
      <c r="C116" s="3">
        <f>B116*Parametreler!$B$4</f>
        <v>8940.6967163085938</v>
      </c>
      <c r="D116" s="3">
        <f>B116*Parametreler!$B$5</f>
        <v>8940.6967163085938</v>
      </c>
      <c r="E116" s="3">
        <f t="shared" si="12"/>
        <v>17881.393432617188</v>
      </c>
      <c r="F116" s="3">
        <f>E116*Parametreler!$B$6</f>
        <v>5364.4180297851562</v>
      </c>
      <c r="G116" s="3">
        <f t="shared" si="13"/>
        <v>23245.811462402344</v>
      </c>
      <c r="H116" s="3">
        <f t="shared" si="14"/>
        <v>70575.998656345007</v>
      </c>
      <c r="I116" s="3">
        <f t="shared" si="15"/>
        <v>3286662.9240584215</v>
      </c>
    </row>
    <row r="117" spans="1:9" x14ac:dyDescent="0.2">
      <c r="A117" s="2">
        <v>116</v>
      </c>
      <c r="B117" s="3">
        <f>Parametreler!$B$2*(1+Parametreler!$B$3)^INT((A117-1)/12)</f>
        <v>298023.22387695312</v>
      </c>
      <c r="C117" s="3">
        <f>B117*Parametreler!$B$4</f>
        <v>8940.6967163085938</v>
      </c>
      <c r="D117" s="3">
        <f>B117*Parametreler!$B$5</f>
        <v>8940.6967163085938</v>
      </c>
      <c r="E117" s="3">
        <f t="shared" si="12"/>
        <v>17881.393432617188</v>
      </c>
      <c r="F117" s="3">
        <f>E117*Parametreler!$B$6</f>
        <v>5364.4180297851562</v>
      </c>
      <c r="G117" s="3">
        <f t="shared" si="13"/>
        <v>23245.811462402344</v>
      </c>
      <c r="H117" s="3">
        <f t="shared" si="14"/>
        <v>72649.878222718471</v>
      </c>
      <c r="I117" s="3">
        <f t="shared" si="15"/>
        <v>3382558.6137435422</v>
      </c>
    </row>
    <row r="118" spans="1:9" x14ac:dyDescent="0.2">
      <c r="A118" s="2">
        <v>117</v>
      </c>
      <c r="B118" s="3">
        <f>Parametreler!$B$2*(1+Parametreler!$B$3)^INT((A118-1)/12)</f>
        <v>298023.22387695312</v>
      </c>
      <c r="C118" s="3">
        <f>B118*Parametreler!$B$4</f>
        <v>8940.6967163085938</v>
      </c>
      <c r="D118" s="3">
        <f>B118*Parametreler!$B$5</f>
        <v>8940.6967163085938</v>
      </c>
      <c r="E118" s="3">
        <f t="shared" si="12"/>
        <v>17881.393432617188</v>
      </c>
      <c r="F118" s="3">
        <f>E118*Parametreler!$B$6</f>
        <v>5364.4180297851562</v>
      </c>
      <c r="G118" s="3">
        <f t="shared" si="13"/>
        <v>23245.811462402344</v>
      </c>
      <c r="H118" s="3">
        <f t="shared" si="14"/>
        <v>74769.599757503936</v>
      </c>
      <c r="I118" s="3">
        <f t="shared" si="15"/>
        <v>3480574.0249634483</v>
      </c>
    </row>
    <row r="119" spans="1:9" x14ac:dyDescent="0.2">
      <c r="A119" s="2">
        <v>118</v>
      </c>
      <c r="B119" s="3">
        <f>Parametreler!$B$2*(1+Parametreler!$B$3)^INT((A119-1)/12)</f>
        <v>298023.22387695312</v>
      </c>
      <c r="C119" s="3">
        <f>B119*Parametreler!$B$4</f>
        <v>8940.6967163085938</v>
      </c>
      <c r="D119" s="3">
        <f>B119*Parametreler!$B$5</f>
        <v>8940.6967163085938</v>
      </c>
      <c r="E119" s="3">
        <f t="shared" si="12"/>
        <v>17881.393432617188</v>
      </c>
      <c r="F119" s="3">
        <f>E119*Parametreler!$B$6</f>
        <v>5364.4180297851562</v>
      </c>
      <c r="G119" s="3">
        <f t="shared" si="13"/>
        <v>23245.811462402344</v>
      </c>
      <c r="H119" s="3">
        <f t="shared" si="14"/>
        <v>76936.176572227298</v>
      </c>
      <c r="I119" s="3">
        <f t="shared" si="15"/>
        <v>3580756.012998078</v>
      </c>
    </row>
    <row r="120" spans="1:9" x14ac:dyDescent="0.2">
      <c r="A120" s="2">
        <v>119</v>
      </c>
      <c r="B120" s="3">
        <f>Parametreler!$B$2*(1+Parametreler!$B$3)^INT((A120-1)/12)</f>
        <v>298023.22387695312</v>
      </c>
      <c r="C120" s="3">
        <f>B120*Parametreler!$B$4</f>
        <v>8940.6967163085938</v>
      </c>
      <c r="D120" s="3">
        <f>B120*Parametreler!$B$5</f>
        <v>8940.6967163085938</v>
      </c>
      <c r="E120" s="3">
        <f t="shared" si="12"/>
        <v>17881.393432617188</v>
      </c>
      <c r="F120" s="3">
        <f>E120*Parametreler!$B$6</f>
        <v>5364.4180297851562</v>
      </c>
      <c r="G120" s="3">
        <f t="shared" si="13"/>
        <v>23245.811462402344</v>
      </c>
      <c r="H120" s="3">
        <f t="shared" si="14"/>
        <v>79150.644377108983</v>
      </c>
      <c r="I120" s="3">
        <f t="shared" si="15"/>
        <v>3683152.4688375895</v>
      </c>
    </row>
    <row r="121" spans="1:9" x14ac:dyDescent="0.2">
      <c r="A121" s="2">
        <v>120</v>
      </c>
      <c r="B121" s="3">
        <f>Parametreler!$B$2*(1+Parametreler!$B$3)^INT((A121-1)/12)</f>
        <v>298023.22387695312</v>
      </c>
      <c r="C121" s="3">
        <f>B121*Parametreler!$B$4</f>
        <v>8940.6967163085938</v>
      </c>
      <c r="D121" s="3">
        <f>B121*Parametreler!$B$5</f>
        <v>8940.6967163085938</v>
      </c>
      <c r="E121" s="3">
        <f t="shared" si="12"/>
        <v>17881.393432617188</v>
      </c>
      <c r="F121" s="3">
        <f>E121*Parametreler!$B$6</f>
        <v>5364.4180297851562</v>
      </c>
      <c r="G121" s="3">
        <f t="shared" si="13"/>
        <v>23245.811462402344</v>
      </c>
      <c r="H121" s="3">
        <f t="shared" si="14"/>
        <v>81414.061776174829</v>
      </c>
      <c r="I121" s="3">
        <f t="shared" si="15"/>
        <v>3787812.3420761665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D21" sqref="D21"/>
    </sheetView>
  </sheetViews>
  <sheetFormatPr baseColWidth="10" defaultColWidth="8.83203125" defaultRowHeight="15" x14ac:dyDescent="0.2"/>
  <cols>
    <col min="1" max="1" width="6.6640625" customWidth="1"/>
    <col min="2" max="4" width="18.6640625" customWidth="1"/>
  </cols>
  <sheetData>
    <row r="1" spans="1:4" x14ac:dyDescent="0.2">
      <c r="A1" s="1" t="s">
        <v>32</v>
      </c>
      <c r="B1" s="1" t="s">
        <v>33</v>
      </c>
      <c r="C1" s="1" t="s">
        <v>34</v>
      </c>
      <c r="D1" s="1" t="s">
        <v>35</v>
      </c>
    </row>
    <row r="2" spans="1:4" x14ac:dyDescent="0.2">
      <c r="A2" s="2">
        <v>1</v>
      </c>
      <c r="B2" s="3">
        <f>Senaryo_10!B13</f>
        <v>40000</v>
      </c>
      <c r="C2" s="3">
        <f>SUM(Senaryo_10!G2:G13)</f>
        <v>37440</v>
      </c>
      <c r="D2" s="3">
        <f>Senaryo_10!I13</f>
        <v>39126.474230262938</v>
      </c>
    </row>
    <row r="3" spans="1:4" x14ac:dyDescent="0.2">
      <c r="A3" s="2">
        <v>2</v>
      </c>
      <c r="B3" s="3">
        <f>Senaryo_10!B25</f>
        <v>50000</v>
      </c>
      <c r="C3" s="3">
        <f>SUM(Senaryo_10!G14:G25)</f>
        <v>46800</v>
      </c>
      <c r="D3" s="3">
        <f>Senaryo_10!I25</f>
        <v>91947.214441117889</v>
      </c>
    </row>
    <row r="4" spans="1:4" x14ac:dyDescent="0.2">
      <c r="A4" s="2">
        <v>3</v>
      </c>
      <c r="B4" s="3">
        <f>Senaryo_10!B37</f>
        <v>62500</v>
      </c>
      <c r="C4" s="3">
        <f>SUM(Senaryo_10!G26:G37)</f>
        <v>58500</v>
      </c>
      <c r="D4" s="3">
        <f>Senaryo_10!I37</f>
        <v>162277.05187001551</v>
      </c>
    </row>
    <row r="5" spans="1:4" x14ac:dyDescent="0.2">
      <c r="A5" s="2">
        <v>4</v>
      </c>
      <c r="B5" s="3">
        <f>Senaryo_10!B49</f>
        <v>78125</v>
      </c>
      <c r="C5" s="3">
        <f>SUM(Senaryo_10!G38:G49)</f>
        <v>73125</v>
      </c>
      <c r="D5" s="3">
        <f>Senaryo_10!I49</f>
        <v>254923.65203799942</v>
      </c>
    </row>
    <row r="6" spans="1:4" x14ac:dyDescent="0.2">
      <c r="A6" s="2">
        <v>5</v>
      </c>
      <c r="B6" s="3">
        <f>Senaryo_10!B61</f>
        <v>97656.25</v>
      </c>
      <c r="C6" s="3">
        <f>SUM(Senaryo_10!G50:G61)</f>
        <v>91406.25</v>
      </c>
      <c r="D6" s="3">
        <f>Senaryo_10!I61</f>
        <v>375939.6359680274</v>
      </c>
    </row>
    <row r="7" spans="1:4" x14ac:dyDescent="0.2">
      <c r="A7" s="2">
        <v>6</v>
      </c>
      <c r="B7" s="3">
        <f>Senaryo_10!B73</f>
        <v>122070.3125</v>
      </c>
      <c r="C7" s="3">
        <f>SUM(Senaryo_10!G62:G73)</f>
        <v>114257.8125</v>
      </c>
      <c r="D7" s="3">
        <f>Senaryo_10!I73</f>
        <v>532938.12297261506</v>
      </c>
    </row>
    <row r="8" spans="1:4" x14ac:dyDescent="0.2">
      <c r="A8" s="2">
        <v>7</v>
      </c>
      <c r="B8" s="3">
        <f>Senaryo_10!B85</f>
        <v>152587.890625</v>
      </c>
      <c r="C8" s="3">
        <f>SUM(Senaryo_10!G74:G85)</f>
        <v>142822.265625</v>
      </c>
      <c r="D8" s="3">
        <f>Senaryo_10!I85</f>
        <v>735487.58952960779</v>
      </c>
    </row>
    <row r="9" spans="1:4" x14ac:dyDescent="0.2">
      <c r="A9" s="2">
        <v>8</v>
      </c>
      <c r="B9" s="3">
        <f>Senaryo_10!B97</f>
        <v>190734.86328125</v>
      </c>
      <c r="C9" s="3">
        <f>SUM(Senaryo_10!G86:G97)</f>
        <v>178527.83203125</v>
      </c>
      <c r="D9" s="3">
        <f>Senaryo_10!I97</f>
        <v>995605.91630723258</v>
      </c>
    </row>
    <row r="10" spans="1:4" x14ac:dyDescent="0.2">
      <c r="A10" s="2">
        <v>9</v>
      </c>
      <c r="B10" s="3">
        <f>Senaryo_10!B109</f>
        <v>238418.5791015625</v>
      </c>
      <c r="C10" s="3">
        <f>SUM(Senaryo_10!G98:G109)</f>
        <v>223159.7900390625</v>
      </c>
      <c r="D10" s="3">
        <f>Senaryo_10!I109</f>
        <v>1328378.4677187856</v>
      </c>
    </row>
    <row r="11" spans="1:4" x14ac:dyDescent="0.2">
      <c r="A11" s="2">
        <v>10</v>
      </c>
      <c r="B11" s="3">
        <f>Senaryo_10!B121</f>
        <v>298023.22387695312</v>
      </c>
      <c r="C11" s="3">
        <f>SUM(Senaryo_10!G110:G121)</f>
        <v>278949.73754882812</v>
      </c>
      <c r="D11" s="3">
        <f>Senaryo_10!I121</f>
        <v>1752731.264216702</v>
      </c>
    </row>
    <row r="20" spans="6:8" x14ac:dyDescent="0.2">
      <c r="F20" s="1" t="s">
        <v>36</v>
      </c>
    </row>
    <row r="21" spans="6:8" x14ac:dyDescent="0.2">
      <c r="F21" s="1" t="s">
        <v>27</v>
      </c>
      <c r="G21" s="1" t="s">
        <v>28</v>
      </c>
      <c r="H21" s="1" t="s">
        <v>29</v>
      </c>
    </row>
    <row r="22" spans="6:8" x14ac:dyDescent="0.2">
      <c r="F22">
        <f>Senaryo_10!L4</f>
        <v>478841.80297851562</v>
      </c>
      <c r="G22">
        <f>Senaryo_10!L5</f>
        <v>478841.80297851562</v>
      </c>
      <c r="H22">
        <f>Senaryo_10!L6</f>
        <v>287305.08178710938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/>
  </sheetViews>
  <sheetFormatPr baseColWidth="10" defaultColWidth="8.83203125" defaultRowHeight="15" x14ac:dyDescent="0.2"/>
  <cols>
    <col min="1" max="1" width="6.6640625" customWidth="1"/>
    <col min="2" max="4" width="18.6640625" customWidth="1"/>
  </cols>
  <sheetData>
    <row r="1" spans="1:4" x14ac:dyDescent="0.2">
      <c r="A1" s="1" t="s">
        <v>32</v>
      </c>
      <c r="B1" s="1" t="s">
        <v>33</v>
      </c>
      <c r="C1" s="1" t="s">
        <v>34</v>
      </c>
      <c r="D1" s="1" t="s">
        <v>35</v>
      </c>
    </row>
    <row r="2" spans="1:4" x14ac:dyDescent="0.2">
      <c r="A2" s="2">
        <v>1</v>
      </c>
      <c r="B2" s="3">
        <f>Senaryo_15!B13</f>
        <v>40000</v>
      </c>
      <c r="C2" s="3">
        <f>SUM(Senaryo_15!G2:G13)</f>
        <v>37440</v>
      </c>
      <c r="D2" s="3">
        <f>Senaryo_15!I13</f>
        <v>39949.066920558362</v>
      </c>
    </row>
    <row r="3" spans="1:4" x14ac:dyDescent="0.2">
      <c r="A3" s="2">
        <v>2</v>
      </c>
      <c r="B3" s="3">
        <f>Senaryo_15!B25</f>
        <v>50000</v>
      </c>
      <c r="C3" s="3">
        <f>SUM(Senaryo_15!G14:G25)</f>
        <v>46800</v>
      </c>
      <c r="D3" s="3">
        <f>Senaryo_15!I25</f>
        <v>95877.760609340126</v>
      </c>
    </row>
    <row r="4" spans="1:4" x14ac:dyDescent="0.2">
      <c r="A4" s="2">
        <v>3</v>
      </c>
      <c r="B4" s="3">
        <f>Senaryo_15!B37</f>
        <v>62500</v>
      </c>
      <c r="C4" s="3">
        <f>SUM(Senaryo_15!G26:G37)</f>
        <v>58500</v>
      </c>
      <c r="D4" s="3">
        <f>Senaryo_15!I37</f>
        <v>172679.84176411369</v>
      </c>
    </row>
    <row r="5" spans="1:4" x14ac:dyDescent="0.2">
      <c r="A5" s="2">
        <v>4</v>
      </c>
      <c r="B5" s="3">
        <f>Senaryo_15!B49</f>
        <v>78125</v>
      </c>
      <c r="C5" s="3">
        <f>SUM(Senaryo_15!G38:G49)</f>
        <v>73125</v>
      </c>
      <c r="D5" s="3">
        <f>Senaryo_15!I49</f>
        <v>276607.33935794653</v>
      </c>
    </row>
    <row r="6" spans="1:4" x14ac:dyDescent="0.2">
      <c r="A6" s="2">
        <v>5</v>
      </c>
      <c r="B6" s="3">
        <f>Senaryo_15!B61</f>
        <v>97656.25</v>
      </c>
      <c r="C6" s="3">
        <f>SUM(Senaryo_15!G50:G61)</f>
        <v>91406.25</v>
      </c>
      <c r="D6" s="3">
        <f>Senaryo_15!I61</f>
        <v>415630.34192315832</v>
      </c>
    </row>
    <row r="7" spans="1:4" x14ac:dyDescent="0.2">
      <c r="A7" s="2">
        <v>6</v>
      </c>
      <c r="B7" s="3">
        <f>Senaryo_15!B73</f>
        <v>122070.3125</v>
      </c>
      <c r="C7" s="3">
        <f>SUM(Senaryo_15!G62:G73)</f>
        <v>114257.8125</v>
      </c>
      <c r="D7" s="3">
        <f>Senaryo_15!I73</f>
        <v>599889.77028853202</v>
      </c>
    </row>
    <row r="8" spans="1:4" x14ac:dyDescent="0.2">
      <c r="A8" s="2">
        <v>7</v>
      </c>
      <c r="B8" s="3">
        <f>Senaryo_15!B85</f>
        <v>152587.890625</v>
      </c>
      <c r="C8" s="3">
        <f>SUM(Senaryo_15!G74:G85)</f>
        <v>142822.265625</v>
      </c>
      <c r="D8" s="3">
        <f>Senaryo_15!I85</f>
        <v>842266.83217793668</v>
      </c>
    </row>
    <row r="9" spans="1:4" x14ac:dyDescent="0.2">
      <c r="A9" s="2">
        <v>8</v>
      </c>
      <c r="B9" s="3">
        <f>Senaryo_15!B97</f>
        <v>190734.86328125</v>
      </c>
      <c r="C9" s="3">
        <f>SUM(Senaryo_15!G86:G97)</f>
        <v>178527.83203125</v>
      </c>
      <c r="D9" s="3">
        <f>Senaryo_15!I97</f>
        <v>1159098.8524372834</v>
      </c>
    </row>
    <row r="10" spans="1:4" x14ac:dyDescent="0.2">
      <c r="A10" s="2">
        <v>9</v>
      </c>
      <c r="B10" s="3">
        <f>Senaryo_15!B109</f>
        <v>238418.5791015625</v>
      </c>
      <c r="C10" s="3">
        <f>SUM(Senaryo_15!G98:G109)</f>
        <v>223159.7900390625</v>
      </c>
      <c r="D10" s="3">
        <f>Senaryo_15!I109</f>
        <v>1571078.6745936964</v>
      </c>
    </row>
    <row r="11" spans="1:4" x14ac:dyDescent="0.2">
      <c r="A11" s="2">
        <v>10</v>
      </c>
      <c r="B11" s="3">
        <f>Senaryo_15!B121</f>
        <v>298023.22387695312</v>
      </c>
      <c r="C11" s="3">
        <f>SUM(Senaryo_15!G110:G121)</f>
        <v>278949.73754882812</v>
      </c>
      <c r="D11" s="3">
        <f>Senaryo_15!I121</f>
        <v>2104384.2186462758</v>
      </c>
    </row>
    <row r="20" spans="6:8" x14ac:dyDescent="0.2">
      <c r="F20" s="1" t="s">
        <v>36</v>
      </c>
    </row>
    <row r="21" spans="6:8" x14ac:dyDescent="0.2">
      <c r="F21" s="1" t="s">
        <v>27</v>
      </c>
      <c r="G21" s="1" t="s">
        <v>28</v>
      </c>
      <c r="H21" s="1" t="s">
        <v>29</v>
      </c>
    </row>
    <row r="22" spans="6:8" x14ac:dyDescent="0.2">
      <c r="F22">
        <f>Senaryo_15!L4</f>
        <v>478841.80297851562</v>
      </c>
      <c r="G22">
        <f>Senaryo_15!L5</f>
        <v>478841.80297851562</v>
      </c>
      <c r="H22">
        <f>Senaryo_15!L6</f>
        <v>287305.08178710938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2"/>
  <sheetViews>
    <sheetView workbookViewId="0"/>
  </sheetViews>
  <sheetFormatPr baseColWidth="10" defaultColWidth="8.83203125" defaultRowHeight="15" x14ac:dyDescent="0.2"/>
  <cols>
    <col min="1" max="1" width="6.6640625" customWidth="1"/>
    <col min="2" max="4" width="18.6640625" customWidth="1"/>
  </cols>
  <sheetData>
    <row r="1" spans="1:4" x14ac:dyDescent="0.2">
      <c r="A1" s="1" t="s">
        <v>32</v>
      </c>
      <c r="B1" s="1" t="s">
        <v>33</v>
      </c>
      <c r="C1" s="1" t="s">
        <v>34</v>
      </c>
      <c r="D1" s="1" t="s">
        <v>35</v>
      </c>
    </row>
    <row r="2" spans="1:4" x14ac:dyDescent="0.2">
      <c r="A2" s="2">
        <v>1</v>
      </c>
      <c r="B2" s="3">
        <f>Senaryo_20!B13</f>
        <v>40000</v>
      </c>
      <c r="C2" s="3">
        <f>SUM(Senaryo_20!G2:G13)</f>
        <v>37440</v>
      </c>
      <c r="D2" s="3">
        <f>Senaryo_20!I13</f>
        <v>40759.084385769922</v>
      </c>
    </row>
    <row r="3" spans="1:4" x14ac:dyDescent="0.2">
      <c r="A3" s="2">
        <v>2</v>
      </c>
      <c r="B3" s="3">
        <f>Senaryo_20!B25</f>
        <v>50000</v>
      </c>
      <c r="C3" s="3">
        <f>SUM(Senaryo_20!G14:G25)</f>
        <v>46800</v>
      </c>
      <c r="D3" s="3">
        <f>Senaryo_20!I25</f>
        <v>99859.756745136299</v>
      </c>
    </row>
    <row r="4" spans="1:4" x14ac:dyDescent="0.2">
      <c r="A4" s="2">
        <v>3</v>
      </c>
      <c r="B4" s="3">
        <f>Senaryo_20!B37</f>
        <v>62500</v>
      </c>
      <c r="C4" s="3">
        <f>SUM(Senaryo_20!G26:G37)</f>
        <v>58500</v>
      </c>
      <c r="D4" s="3">
        <f>Senaryo_20!I37</f>
        <v>183517.77744692902</v>
      </c>
    </row>
    <row r="5" spans="1:4" x14ac:dyDescent="0.2">
      <c r="A5" s="2">
        <v>4</v>
      </c>
      <c r="B5" s="3">
        <f>Senaryo_20!B49</f>
        <v>78125</v>
      </c>
      <c r="C5" s="3">
        <f>SUM(Senaryo_20!G38:G49)</f>
        <v>73125</v>
      </c>
      <c r="D5" s="3">
        <f>Senaryo_20!I49</f>
        <v>299828.91962727171</v>
      </c>
    </row>
    <row r="6" spans="1:4" x14ac:dyDescent="0.2">
      <c r="A6" s="2">
        <v>5</v>
      </c>
      <c r="B6" s="3">
        <f>Senaryo_20!B61</f>
        <v>97656.25</v>
      </c>
      <c r="C6" s="3">
        <f>SUM(Senaryo_20!G50:G61)</f>
        <v>91406.25</v>
      </c>
      <c r="D6" s="3">
        <f>Senaryo_20!I61</f>
        <v>459304.1869164221</v>
      </c>
    </row>
    <row r="7" spans="1:4" x14ac:dyDescent="0.2">
      <c r="A7" s="2">
        <v>6</v>
      </c>
      <c r="B7" s="3">
        <f>Senaryo_20!B73</f>
        <v>122070.3125</v>
      </c>
      <c r="C7" s="3">
        <f>SUM(Senaryo_20!G62:G73)</f>
        <v>114257.8125</v>
      </c>
      <c r="D7" s="3">
        <f>Senaryo_20!I73</f>
        <v>675551.87850432657</v>
      </c>
    </row>
    <row r="8" spans="1:4" x14ac:dyDescent="0.2">
      <c r="A8" s="2">
        <v>7</v>
      </c>
      <c r="B8" s="3">
        <f>Senaryo_20!B85</f>
        <v>152587.890625</v>
      </c>
      <c r="C8" s="3">
        <f>SUM(Senaryo_20!G74:G85)</f>
        <v>142822.265625</v>
      </c>
      <c r="D8" s="3">
        <f>Senaryo_20!I85</f>
        <v>966145.82196096668</v>
      </c>
    </row>
    <row r="9" spans="1:4" x14ac:dyDescent="0.2">
      <c r="A9" s="2">
        <v>8</v>
      </c>
      <c r="B9" s="3">
        <f>Senaryo_20!B97</f>
        <v>190734.86328125</v>
      </c>
      <c r="C9" s="3">
        <f>SUM(Senaryo_20!G86:G97)</f>
        <v>178527.83203125</v>
      </c>
      <c r="D9" s="3">
        <f>Senaryo_20!I97</f>
        <v>1353729.4460478784</v>
      </c>
    </row>
    <row r="10" spans="1:4" x14ac:dyDescent="0.2">
      <c r="A10" s="2">
        <v>9</v>
      </c>
      <c r="B10" s="3">
        <f>Senaryo_20!B109</f>
        <v>238418.5791015625</v>
      </c>
      <c r="C10" s="3">
        <f>SUM(Senaryo_20!G98:G109)</f>
        <v>223159.7900390625</v>
      </c>
      <c r="D10" s="3">
        <f>Senaryo_20!I109</f>
        <v>1867418.4098758518</v>
      </c>
    </row>
    <row r="11" spans="1:4" x14ac:dyDescent="0.2">
      <c r="A11" s="2">
        <v>10</v>
      </c>
      <c r="B11" s="3">
        <f>Senaryo_20!B121</f>
        <v>298023.22387695312</v>
      </c>
      <c r="C11" s="3">
        <f>SUM(Senaryo_20!G110:G121)</f>
        <v>278949.73754882812</v>
      </c>
      <c r="D11" s="3">
        <f>Senaryo_20!I121</f>
        <v>2544580.9351240196</v>
      </c>
    </row>
    <row r="20" spans="6:8" x14ac:dyDescent="0.2">
      <c r="F20" s="1" t="s">
        <v>36</v>
      </c>
    </row>
    <row r="21" spans="6:8" x14ac:dyDescent="0.2">
      <c r="F21" s="1" t="s">
        <v>27</v>
      </c>
      <c r="G21" s="1" t="s">
        <v>28</v>
      </c>
      <c r="H21" s="1" t="s">
        <v>29</v>
      </c>
    </row>
    <row r="22" spans="6:8" x14ac:dyDescent="0.2">
      <c r="F22">
        <f>Senaryo_20!L4</f>
        <v>478841.80297851562</v>
      </c>
      <c r="G22">
        <f>Senaryo_20!L5</f>
        <v>478841.80297851562</v>
      </c>
      <c r="H22">
        <f>Senaryo_20!L6</f>
        <v>287305.08178710938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2"/>
  <sheetViews>
    <sheetView workbookViewId="0"/>
  </sheetViews>
  <sheetFormatPr baseColWidth="10" defaultColWidth="8.83203125" defaultRowHeight="15" x14ac:dyDescent="0.2"/>
  <cols>
    <col min="1" max="1" width="6.6640625" customWidth="1"/>
    <col min="2" max="4" width="18.6640625" customWidth="1"/>
  </cols>
  <sheetData>
    <row r="1" spans="1:4" x14ac:dyDescent="0.2">
      <c r="A1" s="1" t="s">
        <v>32</v>
      </c>
      <c r="B1" s="1" t="s">
        <v>33</v>
      </c>
      <c r="C1" s="1" t="s">
        <v>34</v>
      </c>
      <c r="D1" s="1" t="s">
        <v>35</v>
      </c>
    </row>
    <row r="2" spans="1:4" x14ac:dyDescent="0.2">
      <c r="A2" s="2">
        <v>1</v>
      </c>
      <c r="B2" s="3">
        <f>Senaryo_30!B13</f>
        <v>40000</v>
      </c>
      <c r="C2" s="3">
        <f>SUM(Senaryo_30!G2:G13)</f>
        <v>37440</v>
      </c>
      <c r="D2" s="3">
        <f>Senaryo_30!I13</f>
        <v>42344.413675241289</v>
      </c>
    </row>
    <row r="3" spans="1:4" x14ac:dyDescent="0.2">
      <c r="A3" s="2">
        <v>2</v>
      </c>
      <c r="B3" s="3">
        <f>Senaryo_30!B25</f>
        <v>50000</v>
      </c>
      <c r="C3" s="3">
        <f>SUM(Senaryo_30!G14:G25)</f>
        <v>46800</v>
      </c>
      <c r="D3" s="3">
        <f>Senaryo_30!I25</f>
        <v>107978.25487186533</v>
      </c>
    </row>
    <row r="4" spans="1:4" x14ac:dyDescent="0.2">
      <c r="A4" s="2">
        <v>3</v>
      </c>
      <c r="B4" s="3">
        <f>Senaryo_30!B37</f>
        <v>62500</v>
      </c>
      <c r="C4" s="3">
        <f>SUM(Senaryo_30!G26:G37)</f>
        <v>58500</v>
      </c>
      <c r="D4" s="3">
        <f>Senaryo_30!I37</f>
        <v>206534.87770098954</v>
      </c>
    </row>
    <row r="5" spans="1:4" x14ac:dyDescent="0.2">
      <c r="A5" s="2">
        <v>4</v>
      </c>
      <c r="B5" s="3">
        <f>Senaryo_30!B49</f>
        <v>78125</v>
      </c>
      <c r="C5" s="3">
        <f>SUM(Senaryo_30!G38:G49)</f>
        <v>73125</v>
      </c>
      <c r="D5" s="3">
        <f>Senaryo_30!I49</f>
        <v>351199.27397074224</v>
      </c>
    </row>
    <row r="6" spans="1:4" x14ac:dyDescent="0.2">
      <c r="A6" s="2">
        <v>5</v>
      </c>
      <c r="B6" s="3">
        <f>Senaryo_30!B61</f>
        <v>97656.25</v>
      </c>
      <c r="C6" s="3">
        <f>SUM(Senaryo_30!G50:G61)</f>
        <v>91406.25</v>
      </c>
      <c r="D6" s="3">
        <f>Senaryo_30!I61</f>
        <v>559938.97236128489</v>
      </c>
    </row>
    <row r="7" spans="1:4" x14ac:dyDescent="0.2">
      <c r="A7" s="2">
        <v>6</v>
      </c>
      <c r="B7" s="3">
        <f>Senaryo_30!B73</f>
        <v>122070.3125</v>
      </c>
      <c r="C7" s="3">
        <f>SUM(Senaryo_30!G62:G73)</f>
        <v>114257.8125</v>
      </c>
      <c r="D7" s="3">
        <f>Senaryo_30!I73</f>
        <v>857145.55931882025</v>
      </c>
    </row>
    <row r="8" spans="1:4" x14ac:dyDescent="0.2">
      <c r="A8" s="2">
        <v>7</v>
      </c>
      <c r="B8" s="3">
        <f>Senaryo_30!B85</f>
        <v>152587.890625</v>
      </c>
      <c r="C8" s="3">
        <f>SUM(Senaryo_30!G74:G85)</f>
        <v>142822.265625</v>
      </c>
      <c r="D8" s="3">
        <f>Senaryo_30!I85</f>
        <v>1275820.3461759042</v>
      </c>
    </row>
    <row r="9" spans="1:4" x14ac:dyDescent="0.2">
      <c r="A9" s="2">
        <v>8</v>
      </c>
      <c r="B9" s="3">
        <f>Senaryo_30!B97</f>
        <v>190734.86328125</v>
      </c>
      <c r="C9" s="3">
        <f>SUM(Senaryo_30!G86:G97)</f>
        <v>178527.83203125</v>
      </c>
      <c r="D9" s="3">
        <f>Senaryo_30!I97</f>
        <v>1860480.3488554731</v>
      </c>
    </row>
    <row r="10" spans="1:4" x14ac:dyDescent="0.2">
      <c r="A10" s="2">
        <v>9</v>
      </c>
      <c r="B10" s="3">
        <f>Senaryo_30!B109</f>
        <v>238418.5791015625</v>
      </c>
      <c r="C10" s="3">
        <f>SUM(Senaryo_30!G98:G109)</f>
        <v>223159.7900390625</v>
      </c>
      <c r="D10" s="3">
        <f>Senaryo_30!I109</f>
        <v>2671016.8270456116</v>
      </c>
    </row>
    <row r="11" spans="1:4" x14ac:dyDescent="0.2">
      <c r="A11" s="2">
        <v>10</v>
      </c>
      <c r="B11" s="3">
        <f>Senaryo_30!B121</f>
        <v>298023.22387695312</v>
      </c>
      <c r="C11" s="3">
        <f>SUM(Senaryo_30!G110:G121)</f>
        <v>278949.73754882812</v>
      </c>
      <c r="D11" s="3">
        <f>Senaryo_30!I121</f>
        <v>3787812.3420761665</v>
      </c>
    </row>
    <row r="20" spans="6:8" x14ac:dyDescent="0.2">
      <c r="F20" s="1" t="s">
        <v>36</v>
      </c>
    </row>
    <row r="21" spans="6:8" x14ac:dyDescent="0.2">
      <c r="F21" s="1" t="s">
        <v>27</v>
      </c>
      <c r="G21" s="1" t="s">
        <v>28</v>
      </c>
      <c r="H21" s="1" t="s">
        <v>29</v>
      </c>
    </row>
    <row r="22" spans="6:8" x14ac:dyDescent="0.2">
      <c r="F22">
        <f>Senaryo_30!L4</f>
        <v>478841.80297851562</v>
      </c>
      <c r="G22">
        <f>Senaryo_30!L5</f>
        <v>478841.80297851562</v>
      </c>
      <c r="H22">
        <f>Senaryo_30!L6</f>
        <v>287305.08178710938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10</vt:i4>
      </vt:variant>
    </vt:vector>
  </HeadingPairs>
  <TitlesOfParts>
    <vt:vector size="10" baseType="lpstr">
      <vt:lpstr>Parametreler</vt:lpstr>
      <vt:lpstr>Senaryo_10</vt:lpstr>
      <vt:lpstr>Senaryo_15</vt:lpstr>
      <vt:lpstr>Senaryo_20</vt:lpstr>
      <vt:lpstr>Senaryo_30</vt:lpstr>
      <vt:lpstr>Yillik_Ozet_10</vt:lpstr>
      <vt:lpstr>Yillik_Ozet_15</vt:lpstr>
      <vt:lpstr>Yillik_Ozet_20</vt:lpstr>
      <vt:lpstr>Yillik_Ozet_30</vt:lpstr>
      <vt:lpstr>Kiyas_Grafik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Feti Savran</cp:lastModifiedBy>
  <dcterms:created xsi:type="dcterms:W3CDTF">2025-09-10T20:23:44Z</dcterms:created>
  <dcterms:modified xsi:type="dcterms:W3CDTF">2025-09-10T22:30:07Z</dcterms:modified>
</cp:coreProperties>
</file>